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005" yWindow="225" windowWidth="12120" windowHeight="6540" tabRatio="652" firstSheet="4" activeTab="9"/>
  </bookViews>
  <sheets>
    <sheet name="Price guide" sheetId="1" state="hidden" r:id="rId1"/>
    <sheet name="Denmark" sheetId="7" state="hidden" r:id="rId2"/>
    <sheet name="Ireland" sheetId="8" state="hidden" r:id="rId3"/>
    <sheet name="Baltic_Poland" sheetId="10" state="hidden" r:id="rId4"/>
    <sheet name="Norway" sheetId="9" r:id="rId5"/>
    <sheet name="Sweden" sheetId="11" state="hidden" r:id="rId6"/>
    <sheet name="DK_netcalc" sheetId="13" state="hidden" r:id="rId7"/>
    <sheet name="IE-netcalc" sheetId="14" state="hidden" r:id="rId8"/>
    <sheet name="Balt-PLnet_calc" sheetId="15" state="hidden" r:id="rId9"/>
    <sheet name="NOnet_calc" sheetId="16" r:id="rId10"/>
    <sheet name="SEnet_calc" sheetId="17" state="hidden" r:id="rId11"/>
  </sheets>
  <definedNames>
    <definedName name="baltic">Baltic_Poland!$A$3:$M$58</definedName>
    <definedName name="denmark">Denmark!$A$3:$M$58</definedName>
    <definedName name="ireland">Ireland!$A$3:$M$58</definedName>
    <definedName name="norway">Norway!$A$3:$M$58</definedName>
    <definedName name="sweden">Sweden!$A$3:$M$58</definedName>
    <definedName name="_xlnm.Print_Titles" localSheetId="0">'Price guide'!$1:$1</definedName>
  </definedNames>
  <calcPr calcId="125725"/>
  <webPublishObjects count="5">
    <webPublishObject id="15335" divId="Statoil Price GUIDE  uge 23_15335" sourceObject="baltic" destinationFile="O:\Statoil Routex Webpage\Diesel prices\2013\03\baltic.htm"/>
    <webPublishObject id="18440" divId="Statoil Price GUIDE  uge 23_18440" sourceObject="denmark" destinationFile="O:\Statoil Routex Webpage\Diesel prices\2013\03\denmark.htm"/>
    <webPublishObject id="2272" divId="Statoil Price GUIDE  uge 23_2272" sourceObject="ireland" destinationFile="O:\Statoil Routex Webpage\Diesel prices\2013\03\ireland.htm"/>
    <webPublishObject id="23464" divId="Statoil Price GUIDE  uge 23_23464" sourceObject="norway" destinationFile="O:\Statoil Routex Webpage\Diesel prices\2013\03\norway.htm"/>
    <webPublishObject id="89" divId="Statoil Price GUIDE  uge 23_89" sourceObject="sweden" destinationFile="O:\Statoil Routex Webpage\Diesel prices\2013\03\sweden.htm"/>
  </webPublishObjects>
</workbook>
</file>

<file path=xl/calcChain.xml><?xml version="1.0" encoding="utf-8"?>
<calcChain xmlns="http://schemas.openxmlformats.org/spreadsheetml/2006/main">
  <c r="C22" i="7"/>
  <c r="J22"/>
  <c r="M22"/>
  <c r="C23"/>
  <c r="J23"/>
  <c r="M23"/>
  <c r="C24"/>
  <c r="J24"/>
  <c r="M24"/>
  <c r="C25"/>
  <c r="J25"/>
  <c r="M25"/>
  <c r="C26"/>
  <c r="J26"/>
  <c r="M26"/>
  <c r="C27"/>
  <c r="J27"/>
  <c r="M27"/>
  <c r="C28"/>
  <c r="J28"/>
  <c r="M28"/>
  <c r="C29"/>
  <c r="J29"/>
  <c r="M29"/>
  <c r="C30"/>
  <c r="J30"/>
  <c r="M30"/>
  <c r="C49" i="11"/>
  <c r="J49"/>
  <c r="M49"/>
  <c r="C49" i="9"/>
  <c r="J49"/>
  <c r="M49"/>
  <c r="C49" i="10"/>
  <c r="J49"/>
  <c r="M49"/>
  <c r="C49" i="8"/>
  <c r="J49"/>
  <c r="M49"/>
  <c r="C49" i="7"/>
  <c r="J49"/>
  <c r="M49"/>
  <c r="F48" i="1"/>
  <c r="H49" i="10" s="1"/>
  <c r="C58" i="17"/>
  <c r="C57" i="13"/>
  <c r="C57" i="14"/>
  <c r="C57" i="15"/>
  <c r="C57" i="16"/>
  <c r="A49" i="11"/>
  <c r="A49" i="9"/>
  <c r="A49" i="10"/>
  <c r="A49" i="8"/>
  <c r="A49" i="7"/>
  <c r="A48"/>
  <c r="C48"/>
  <c r="F11" i="1"/>
  <c r="G11" s="1"/>
  <c r="H12" i="8" s="1"/>
  <c r="F45" i="1"/>
  <c r="G45" s="1"/>
  <c r="H46" i="7" s="1"/>
  <c r="G15" i="1"/>
  <c r="H16" i="7" s="1"/>
  <c r="F49" i="1"/>
  <c r="G49" s="1"/>
  <c r="H49" s="1"/>
  <c r="H50" i="11" s="1"/>
  <c r="H59" i="17" s="1"/>
  <c r="N59" s="1"/>
  <c r="F55" i="1"/>
  <c r="G55" s="1"/>
  <c r="H66" i="13" s="1"/>
  <c r="N66" s="1"/>
  <c r="F38" i="1"/>
  <c r="G38"/>
  <c r="F14"/>
  <c r="G14" s="1"/>
  <c r="H17" i="15" s="1"/>
  <c r="N17" s="1"/>
  <c r="C4" i="10"/>
  <c r="J4"/>
  <c r="M4"/>
  <c r="C5"/>
  <c r="J5"/>
  <c r="M5"/>
  <c r="C6"/>
  <c r="J6"/>
  <c r="C7"/>
  <c r="J7"/>
  <c r="C8"/>
  <c r="J8"/>
  <c r="C9"/>
  <c r="J9"/>
  <c r="M9"/>
  <c r="C10"/>
  <c r="J10"/>
  <c r="M10"/>
  <c r="C11"/>
  <c r="J11"/>
  <c r="M11"/>
  <c r="C12"/>
  <c r="J12"/>
  <c r="C13"/>
  <c r="J13"/>
  <c r="C14"/>
  <c r="J14"/>
  <c r="M14"/>
  <c r="C15"/>
  <c r="J15"/>
  <c r="C16"/>
  <c r="J16"/>
  <c r="M16"/>
  <c r="C17"/>
  <c r="J17"/>
  <c r="M17"/>
  <c r="C18"/>
  <c r="J18"/>
  <c r="M18"/>
  <c r="C19"/>
  <c r="J19"/>
  <c r="M19"/>
  <c r="C20"/>
  <c r="J20"/>
  <c r="M20"/>
  <c r="C21"/>
  <c r="J21"/>
  <c r="C22"/>
  <c r="J22"/>
  <c r="M22"/>
  <c r="C23"/>
  <c r="J23"/>
  <c r="M23"/>
  <c r="C24"/>
  <c r="J24"/>
  <c r="M24"/>
  <c r="C25"/>
  <c r="J25"/>
  <c r="M25"/>
  <c r="C26"/>
  <c r="J26"/>
  <c r="M26"/>
  <c r="C27"/>
  <c r="J27"/>
  <c r="M27"/>
  <c r="C28"/>
  <c r="J28"/>
  <c r="M28"/>
  <c r="C29"/>
  <c r="J29"/>
  <c r="M29"/>
  <c r="C30"/>
  <c r="J30"/>
  <c r="M30"/>
  <c r="C31"/>
  <c r="J31"/>
  <c r="M31"/>
  <c r="C32"/>
  <c r="J32"/>
  <c r="M32"/>
  <c r="C33"/>
  <c r="J33"/>
  <c r="M33"/>
  <c r="C34"/>
  <c r="J34"/>
  <c r="M34"/>
  <c r="C35"/>
  <c r="J35"/>
  <c r="M35"/>
  <c r="C36"/>
  <c r="J36"/>
  <c r="M36"/>
  <c r="C37"/>
  <c r="J37"/>
  <c r="C38"/>
  <c r="J38"/>
  <c r="M38"/>
  <c r="C39"/>
  <c r="J39"/>
  <c r="M39"/>
  <c r="C40"/>
  <c r="J40"/>
  <c r="C41"/>
  <c r="J41"/>
  <c r="M41"/>
  <c r="C42"/>
  <c r="J42"/>
  <c r="C43"/>
  <c r="J43"/>
  <c r="C44"/>
  <c r="J44"/>
  <c r="C45"/>
  <c r="J45"/>
  <c r="M45"/>
  <c r="C46"/>
  <c r="J46"/>
  <c r="C47"/>
  <c r="J47"/>
  <c r="C48"/>
  <c r="J48"/>
  <c r="C50"/>
  <c r="J50"/>
  <c r="M50"/>
  <c r="C51"/>
  <c r="J51"/>
  <c r="C52"/>
  <c r="J52"/>
  <c r="C53"/>
  <c r="J53"/>
  <c r="M53"/>
  <c r="C54"/>
  <c r="J54"/>
  <c r="M54"/>
  <c r="C55"/>
  <c r="J55"/>
  <c r="C56"/>
  <c r="J56"/>
  <c r="C57"/>
  <c r="J57"/>
  <c r="C58"/>
  <c r="J58"/>
  <c r="M58"/>
  <c r="C2" i="15"/>
  <c r="C3"/>
  <c r="C4"/>
  <c r="C5"/>
  <c r="C6"/>
  <c r="C7"/>
  <c r="N8"/>
  <c r="N9"/>
  <c r="C10"/>
  <c r="C11"/>
  <c r="N12"/>
  <c r="N13"/>
  <c r="C14"/>
  <c r="C15"/>
  <c r="C16"/>
  <c r="C17"/>
  <c r="N18"/>
  <c r="N19"/>
  <c r="C20"/>
  <c r="C21"/>
  <c r="C22"/>
  <c r="C23"/>
  <c r="C24"/>
  <c r="C25"/>
  <c r="N26"/>
  <c r="N27"/>
  <c r="C28"/>
  <c r="C29"/>
  <c r="C30"/>
  <c r="C31"/>
  <c r="C32"/>
  <c r="C33"/>
  <c r="C34"/>
  <c r="C35"/>
  <c r="C36"/>
  <c r="C37"/>
  <c r="C38"/>
  <c r="C39"/>
  <c r="C40"/>
  <c r="C41"/>
  <c r="C42"/>
  <c r="N43"/>
  <c r="N44"/>
  <c r="C45"/>
  <c r="C46"/>
  <c r="C47"/>
  <c r="C48"/>
  <c r="C49"/>
  <c r="C50"/>
  <c r="C51"/>
  <c r="C52"/>
  <c r="C53"/>
  <c r="C54"/>
  <c r="C55"/>
  <c r="C56"/>
  <c r="C58"/>
  <c r="C59"/>
  <c r="C60"/>
  <c r="C61"/>
  <c r="C62"/>
  <c r="C63"/>
  <c r="N64"/>
  <c r="N65"/>
  <c r="C66"/>
  <c r="N67"/>
  <c r="N68"/>
  <c r="C69"/>
  <c r="C70"/>
  <c r="C4" i="7"/>
  <c r="J4"/>
  <c r="M4"/>
  <c r="C5"/>
  <c r="J5"/>
  <c r="M5"/>
  <c r="C6"/>
  <c r="J6"/>
  <c r="C7"/>
  <c r="J7"/>
  <c r="C8"/>
  <c r="J8"/>
  <c r="C9"/>
  <c r="J9"/>
  <c r="M9"/>
  <c r="C10"/>
  <c r="J10"/>
  <c r="M10"/>
  <c r="C11"/>
  <c r="J11"/>
  <c r="M11"/>
  <c r="C12"/>
  <c r="J12"/>
  <c r="C13"/>
  <c r="J13"/>
  <c r="C14"/>
  <c r="J14"/>
  <c r="M14"/>
  <c r="C15"/>
  <c r="J15"/>
  <c r="C16"/>
  <c r="J16"/>
  <c r="M16"/>
  <c r="C17"/>
  <c r="J17"/>
  <c r="M17"/>
  <c r="C18"/>
  <c r="J18"/>
  <c r="M18"/>
  <c r="C19"/>
  <c r="J19"/>
  <c r="M19"/>
  <c r="C20"/>
  <c r="J20"/>
  <c r="M20"/>
  <c r="C21"/>
  <c r="J21"/>
  <c r="C31"/>
  <c r="J31"/>
  <c r="M31"/>
  <c r="C32"/>
  <c r="J32"/>
  <c r="M32"/>
  <c r="C33"/>
  <c r="J33"/>
  <c r="M33"/>
  <c r="C34"/>
  <c r="J34"/>
  <c r="M34"/>
  <c r="C35"/>
  <c r="J35"/>
  <c r="M35"/>
  <c r="C36"/>
  <c r="J36"/>
  <c r="M36"/>
  <c r="C37"/>
  <c r="J37"/>
  <c r="C38"/>
  <c r="J38"/>
  <c r="M38"/>
  <c r="C39"/>
  <c r="J39"/>
  <c r="M39"/>
  <c r="C40"/>
  <c r="J40"/>
  <c r="C41"/>
  <c r="J41"/>
  <c r="M41"/>
  <c r="C42"/>
  <c r="J42"/>
  <c r="C43"/>
  <c r="J43"/>
  <c r="C44"/>
  <c r="J44"/>
  <c r="C45"/>
  <c r="J45"/>
  <c r="M45"/>
  <c r="C46"/>
  <c r="J46"/>
  <c r="C47"/>
  <c r="J47"/>
  <c r="J48"/>
  <c r="C50"/>
  <c r="J50"/>
  <c r="M50"/>
  <c r="C51"/>
  <c r="J51"/>
  <c r="C52"/>
  <c r="J52"/>
  <c r="C53"/>
  <c r="J53"/>
  <c r="M53"/>
  <c r="C54"/>
  <c r="J54"/>
  <c r="M54"/>
  <c r="C55"/>
  <c r="J55"/>
  <c r="C56"/>
  <c r="J56"/>
  <c r="C57"/>
  <c r="J57"/>
  <c r="C58"/>
  <c r="J58"/>
  <c r="M58"/>
  <c r="C2" i="13"/>
  <c r="C3"/>
  <c r="C4"/>
  <c r="C5"/>
  <c r="C6"/>
  <c r="C7"/>
  <c r="N8"/>
  <c r="N9"/>
  <c r="C10"/>
  <c r="C11"/>
  <c r="N12"/>
  <c r="N13"/>
  <c r="C14"/>
  <c r="C15"/>
  <c r="C16"/>
  <c r="C17"/>
  <c r="N18"/>
  <c r="N19"/>
  <c r="C20"/>
  <c r="C21"/>
  <c r="C22"/>
  <c r="C23"/>
  <c r="C24"/>
  <c r="C25"/>
  <c r="N26"/>
  <c r="N27"/>
  <c r="C28"/>
  <c r="C29"/>
  <c r="C30"/>
  <c r="C31"/>
  <c r="C32"/>
  <c r="C33"/>
  <c r="C34"/>
  <c r="C35"/>
  <c r="C36"/>
  <c r="C37"/>
  <c r="C38"/>
  <c r="C39"/>
  <c r="C40"/>
  <c r="C41"/>
  <c r="C42"/>
  <c r="N43"/>
  <c r="N44"/>
  <c r="C45"/>
  <c r="C46"/>
  <c r="C47"/>
  <c r="C48"/>
  <c r="C49"/>
  <c r="C50"/>
  <c r="C51"/>
  <c r="C52"/>
  <c r="C53"/>
  <c r="C54"/>
  <c r="C55"/>
  <c r="C56"/>
  <c r="C58"/>
  <c r="C59"/>
  <c r="C60"/>
  <c r="C61"/>
  <c r="C62"/>
  <c r="C63"/>
  <c r="N64"/>
  <c r="N65"/>
  <c r="C66"/>
  <c r="N67"/>
  <c r="N68"/>
  <c r="C69"/>
  <c r="C70"/>
  <c r="C2" i="14"/>
  <c r="C3"/>
  <c r="C4"/>
  <c r="C5"/>
  <c r="C6"/>
  <c r="C7"/>
  <c r="N8"/>
  <c r="N9"/>
  <c r="C10"/>
  <c r="C11"/>
  <c r="N12"/>
  <c r="N13"/>
  <c r="C14"/>
  <c r="C15"/>
  <c r="C16"/>
  <c r="C17"/>
  <c r="N18"/>
  <c r="N19"/>
  <c r="C20"/>
  <c r="C21"/>
  <c r="C22"/>
  <c r="C23"/>
  <c r="C24"/>
  <c r="C25"/>
  <c r="N26"/>
  <c r="N27"/>
  <c r="C28"/>
  <c r="C29"/>
  <c r="C30"/>
  <c r="C31"/>
  <c r="C32"/>
  <c r="C33"/>
  <c r="C34"/>
  <c r="C35"/>
  <c r="C36"/>
  <c r="C37"/>
  <c r="C38"/>
  <c r="C39"/>
  <c r="C40"/>
  <c r="C41"/>
  <c r="C42"/>
  <c r="N43"/>
  <c r="N44"/>
  <c r="C45"/>
  <c r="C46"/>
  <c r="C47"/>
  <c r="C48"/>
  <c r="C49"/>
  <c r="C50"/>
  <c r="C51"/>
  <c r="C52"/>
  <c r="C53"/>
  <c r="C54"/>
  <c r="C55"/>
  <c r="C56"/>
  <c r="C58"/>
  <c r="C59"/>
  <c r="C60"/>
  <c r="C61"/>
  <c r="C62"/>
  <c r="C63"/>
  <c r="N64"/>
  <c r="N65"/>
  <c r="C66"/>
  <c r="N67"/>
  <c r="N68"/>
  <c r="C69"/>
  <c r="C70"/>
  <c r="C4" i="8"/>
  <c r="J4"/>
  <c r="M4"/>
  <c r="C5"/>
  <c r="J5"/>
  <c r="M5"/>
  <c r="C6"/>
  <c r="J6"/>
  <c r="C7"/>
  <c r="J7"/>
  <c r="C8"/>
  <c r="J8"/>
  <c r="C9"/>
  <c r="J9"/>
  <c r="M9"/>
  <c r="C10"/>
  <c r="J10"/>
  <c r="M10"/>
  <c r="C11"/>
  <c r="J11"/>
  <c r="M11"/>
  <c r="C12"/>
  <c r="J12"/>
  <c r="C13"/>
  <c r="J13"/>
  <c r="C14"/>
  <c r="J14"/>
  <c r="M14"/>
  <c r="C15"/>
  <c r="J15"/>
  <c r="C16"/>
  <c r="J16"/>
  <c r="M16"/>
  <c r="C17"/>
  <c r="J17"/>
  <c r="M17"/>
  <c r="C18"/>
  <c r="J18"/>
  <c r="M18"/>
  <c r="C19"/>
  <c r="J19"/>
  <c r="M19"/>
  <c r="C20"/>
  <c r="J20"/>
  <c r="M20"/>
  <c r="C21"/>
  <c r="J21"/>
  <c r="C22"/>
  <c r="J22"/>
  <c r="M22"/>
  <c r="C23"/>
  <c r="J23"/>
  <c r="M23"/>
  <c r="C24"/>
  <c r="J24"/>
  <c r="M24"/>
  <c r="C25"/>
  <c r="J25"/>
  <c r="M25"/>
  <c r="C26"/>
  <c r="J26"/>
  <c r="M26"/>
  <c r="C27"/>
  <c r="J27"/>
  <c r="M27"/>
  <c r="C28"/>
  <c r="J28"/>
  <c r="M28"/>
  <c r="C29"/>
  <c r="J29"/>
  <c r="M29"/>
  <c r="C30"/>
  <c r="J30"/>
  <c r="M30"/>
  <c r="C31"/>
  <c r="J31"/>
  <c r="M31"/>
  <c r="C32"/>
  <c r="J32"/>
  <c r="M32"/>
  <c r="C33"/>
  <c r="J33"/>
  <c r="M33"/>
  <c r="C34"/>
  <c r="J34"/>
  <c r="M34"/>
  <c r="C35"/>
  <c r="J35"/>
  <c r="M35"/>
  <c r="C36"/>
  <c r="J36"/>
  <c r="M36"/>
  <c r="C37"/>
  <c r="J37"/>
  <c r="C38"/>
  <c r="J38"/>
  <c r="M38"/>
  <c r="C39"/>
  <c r="J39"/>
  <c r="M39"/>
  <c r="C40"/>
  <c r="J40"/>
  <c r="C41"/>
  <c r="J41"/>
  <c r="M41"/>
  <c r="C42"/>
  <c r="J42"/>
  <c r="C43"/>
  <c r="J43"/>
  <c r="C44"/>
  <c r="J44"/>
  <c r="C45"/>
  <c r="J45"/>
  <c r="M45"/>
  <c r="C46"/>
  <c r="J46"/>
  <c r="C47"/>
  <c r="J47"/>
  <c r="C48"/>
  <c r="J48"/>
  <c r="C50"/>
  <c r="J50"/>
  <c r="M50"/>
  <c r="C51"/>
  <c r="J51"/>
  <c r="C52"/>
  <c r="J52"/>
  <c r="C53"/>
  <c r="J53"/>
  <c r="M53"/>
  <c r="C54"/>
  <c r="J54"/>
  <c r="M54"/>
  <c r="C55"/>
  <c r="J55"/>
  <c r="C56"/>
  <c r="J56"/>
  <c r="C57"/>
  <c r="J57"/>
  <c r="C58"/>
  <c r="J58"/>
  <c r="M58"/>
  <c r="C2" i="16"/>
  <c r="C3"/>
  <c r="C4"/>
  <c r="C5"/>
  <c r="C6"/>
  <c r="C7"/>
  <c r="N8"/>
  <c r="N9"/>
  <c r="C10"/>
  <c r="C11"/>
  <c r="N12"/>
  <c r="N13"/>
  <c r="C14"/>
  <c r="C15"/>
  <c r="C16"/>
  <c r="C17"/>
  <c r="N18"/>
  <c r="N19"/>
  <c r="C20"/>
  <c r="C21"/>
  <c r="C22"/>
  <c r="C23"/>
  <c r="C24"/>
  <c r="C25"/>
  <c r="N26"/>
  <c r="N27"/>
  <c r="C28"/>
  <c r="C29"/>
  <c r="C30"/>
  <c r="C31"/>
  <c r="C32"/>
  <c r="C33"/>
  <c r="C34"/>
  <c r="C35"/>
  <c r="C36"/>
  <c r="C37"/>
  <c r="C38"/>
  <c r="C39"/>
  <c r="C40"/>
  <c r="C41"/>
  <c r="C42"/>
  <c r="N43"/>
  <c r="N44"/>
  <c r="C45"/>
  <c r="C46"/>
  <c r="C47"/>
  <c r="C48"/>
  <c r="C49"/>
  <c r="C50"/>
  <c r="C51"/>
  <c r="C52"/>
  <c r="C53"/>
  <c r="C54"/>
  <c r="C55"/>
  <c r="C56"/>
  <c r="C58"/>
  <c r="C59"/>
  <c r="C60"/>
  <c r="C61"/>
  <c r="C62"/>
  <c r="C63"/>
  <c r="N64"/>
  <c r="N65"/>
  <c r="C66"/>
  <c r="N67"/>
  <c r="N68"/>
  <c r="C69"/>
  <c r="C70"/>
  <c r="C4" i="9"/>
  <c r="J4"/>
  <c r="M4"/>
  <c r="C5"/>
  <c r="J5"/>
  <c r="M5"/>
  <c r="C6"/>
  <c r="J6"/>
  <c r="C7"/>
  <c r="J7"/>
  <c r="C8"/>
  <c r="J8"/>
  <c r="C9"/>
  <c r="J9"/>
  <c r="M9"/>
  <c r="C10"/>
  <c r="J10"/>
  <c r="M10"/>
  <c r="C11"/>
  <c r="J11"/>
  <c r="M11"/>
  <c r="C12"/>
  <c r="J12"/>
  <c r="C13"/>
  <c r="J13"/>
  <c r="C14"/>
  <c r="J14"/>
  <c r="M14"/>
  <c r="C15"/>
  <c r="J15"/>
  <c r="C16"/>
  <c r="J16"/>
  <c r="M16"/>
  <c r="C17"/>
  <c r="J17"/>
  <c r="M17"/>
  <c r="C18"/>
  <c r="J18"/>
  <c r="M18"/>
  <c r="C19"/>
  <c r="J19"/>
  <c r="M19"/>
  <c r="C20"/>
  <c r="J20"/>
  <c r="M20"/>
  <c r="C21"/>
  <c r="J21"/>
  <c r="C22"/>
  <c r="J22"/>
  <c r="M22"/>
  <c r="C23"/>
  <c r="J23"/>
  <c r="M23"/>
  <c r="C24"/>
  <c r="J24"/>
  <c r="M24"/>
  <c r="C25"/>
  <c r="J25"/>
  <c r="M25"/>
  <c r="C26"/>
  <c r="J26"/>
  <c r="M26"/>
  <c r="C27"/>
  <c r="J27"/>
  <c r="M27"/>
  <c r="C28"/>
  <c r="J28"/>
  <c r="M28"/>
  <c r="C29"/>
  <c r="J29"/>
  <c r="M29"/>
  <c r="C30"/>
  <c r="J30"/>
  <c r="M30"/>
  <c r="C31"/>
  <c r="J31"/>
  <c r="M31"/>
  <c r="C32"/>
  <c r="J32"/>
  <c r="M32"/>
  <c r="C33"/>
  <c r="J33"/>
  <c r="M33"/>
  <c r="C34"/>
  <c r="J34"/>
  <c r="M34"/>
  <c r="C35"/>
  <c r="J35"/>
  <c r="M35"/>
  <c r="C36"/>
  <c r="J36"/>
  <c r="M36"/>
  <c r="C37"/>
  <c r="J37"/>
  <c r="C38"/>
  <c r="J38"/>
  <c r="M38"/>
  <c r="C39"/>
  <c r="J39"/>
  <c r="M39"/>
  <c r="C40"/>
  <c r="J40"/>
  <c r="C41"/>
  <c r="J41"/>
  <c r="C42"/>
  <c r="J42"/>
  <c r="C43"/>
  <c r="J43"/>
  <c r="C44"/>
  <c r="J44"/>
  <c r="C45"/>
  <c r="J45"/>
  <c r="M45"/>
  <c r="C46"/>
  <c r="J46"/>
  <c r="C47"/>
  <c r="J47"/>
  <c r="C48"/>
  <c r="J48"/>
  <c r="C50"/>
  <c r="J50"/>
  <c r="M50"/>
  <c r="C51"/>
  <c r="J51"/>
  <c r="C52"/>
  <c r="J52"/>
  <c r="C53"/>
  <c r="J53"/>
  <c r="M53"/>
  <c r="C54"/>
  <c r="J54"/>
  <c r="M54"/>
  <c r="C55"/>
  <c r="J55"/>
  <c r="C56"/>
  <c r="J56"/>
  <c r="C57"/>
  <c r="J57"/>
  <c r="C58"/>
  <c r="J58"/>
  <c r="M58"/>
  <c r="G3" i="1"/>
  <c r="H2" i="15" s="1"/>
  <c r="N2" s="1"/>
  <c r="G4" i="1"/>
  <c r="G5"/>
  <c r="H6" i="8" s="1"/>
  <c r="G6" i="1"/>
  <c r="H7" i="7" s="1"/>
  <c r="G7" i="1"/>
  <c r="H8" i="7" s="1"/>
  <c r="G8" i="1"/>
  <c r="I8" s="1"/>
  <c r="H9" i="9" s="1"/>
  <c r="H7" i="16" s="1"/>
  <c r="N7" s="1"/>
  <c r="G9" i="1"/>
  <c r="H10" i="14" s="1"/>
  <c r="N10" s="1"/>
  <c r="G10" i="1"/>
  <c r="I10" s="1"/>
  <c r="H11" i="9" s="1"/>
  <c r="H11" i="16" s="1"/>
  <c r="N11" s="1"/>
  <c r="F12" i="1"/>
  <c r="G12" s="1"/>
  <c r="H15" i="14" s="1"/>
  <c r="N15" s="1"/>
  <c r="F13" i="1"/>
  <c r="G13" s="1"/>
  <c r="K14"/>
  <c r="F15" i="11" s="1"/>
  <c r="G16" i="1"/>
  <c r="H17" i="10" s="1"/>
  <c r="G17" i="1"/>
  <c r="H17" s="1"/>
  <c r="H18" i="11" s="1"/>
  <c r="H23" i="17" s="1"/>
  <c r="N23" s="1"/>
  <c r="G18" i="1"/>
  <c r="H23" i="13" s="1"/>
  <c r="N23" s="1"/>
  <c r="G19" i="1"/>
  <c r="H20" i="8" s="1"/>
  <c r="G20" i="1"/>
  <c r="G21"/>
  <c r="H22" i="7" s="1"/>
  <c r="J21" i="1"/>
  <c r="H22" i="9" s="1"/>
  <c r="H28" i="16" s="1"/>
  <c r="N28" s="1"/>
  <c r="G22" i="1"/>
  <c r="H23" i="10" s="1"/>
  <c r="J22" i="1"/>
  <c r="H23" i="9" s="1"/>
  <c r="H29" i="16" s="1"/>
  <c r="N29" s="1"/>
  <c r="G23" i="1"/>
  <c r="H23" s="1"/>
  <c r="H24" i="11" s="1"/>
  <c r="H31" i="17" s="1"/>
  <c r="N31" s="1"/>
  <c r="J23" i="1"/>
  <c r="H24" i="9" s="1"/>
  <c r="H30" i="16" s="1"/>
  <c r="N30" s="1"/>
  <c r="G24" i="1"/>
  <c r="H25" i="7" s="1"/>
  <c r="J24" i="1"/>
  <c r="H25" i="9" s="1"/>
  <c r="H31" i="16" s="1"/>
  <c r="N31" s="1"/>
  <c r="G25" i="1"/>
  <c r="H26" i="7" s="1"/>
  <c r="J25" i="1"/>
  <c r="H26" i="9" s="1"/>
  <c r="H32" i="16" s="1"/>
  <c r="N32" s="1"/>
  <c r="G26" i="1"/>
  <c r="H26" s="1"/>
  <c r="H27" i="11" s="1"/>
  <c r="H34" i="17" s="1"/>
  <c r="N34" s="1"/>
  <c r="J26" i="1"/>
  <c r="H27" i="9" s="1"/>
  <c r="H33" i="16" s="1"/>
  <c r="N33" s="1"/>
  <c r="G27" i="1"/>
  <c r="H28" i="7" s="1"/>
  <c r="J27" i="1"/>
  <c r="H28" i="9" s="1"/>
  <c r="H34" i="16" s="1"/>
  <c r="N34" s="1"/>
  <c r="G28" i="1"/>
  <c r="H35" i="14" s="1"/>
  <c r="N35" s="1"/>
  <c r="J28" i="1"/>
  <c r="H29" i="9" s="1"/>
  <c r="H35" i="16" s="1"/>
  <c r="N35" s="1"/>
  <c r="G29" i="1"/>
  <c r="H29" s="1"/>
  <c r="H30" i="11" s="1"/>
  <c r="H37" i="17" s="1"/>
  <c r="N37" s="1"/>
  <c r="J29" i="1"/>
  <c r="H30" i="9" s="1"/>
  <c r="H36" i="16" s="1"/>
  <c r="N36" s="1"/>
  <c r="G30" i="1"/>
  <c r="H31" i="10" s="1"/>
  <c r="J30" i="1"/>
  <c r="H31" i="9" s="1"/>
  <c r="H37" i="16" s="1"/>
  <c r="N37" s="1"/>
  <c r="G31" i="1"/>
  <c r="H31" s="1"/>
  <c r="H32" i="11" s="1"/>
  <c r="H39" i="17" s="1"/>
  <c r="N39" s="1"/>
  <c r="J31" i="1"/>
  <c r="H32" i="9" s="1"/>
  <c r="H38" i="16" s="1"/>
  <c r="N38" s="1"/>
  <c r="G32" i="1"/>
  <c r="H33" i="8" s="1"/>
  <c r="J32" i="1"/>
  <c r="H33" i="9" s="1"/>
  <c r="H39" i="16" s="1"/>
  <c r="N39" s="1"/>
  <c r="G33" i="1"/>
  <c r="H33" s="1"/>
  <c r="H34" i="11" s="1"/>
  <c r="H41" i="17" s="1"/>
  <c r="N41" s="1"/>
  <c r="J33" i="1"/>
  <c r="H34" i="9" s="1"/>
  <c r="H40" i="16" s="1"/>
  <c r="N40" s="1"/>
  <c r="G34" i="1"/>
  <c r="H41" i="15" s="1"/>
  <c r="N41" s="1"/>
  <c r="J34" i="1"/>
  <c r="H35" i="9" s="1"/>
  <c r="H41" i="16" s="1"/>
  <c r="N41" s="1"/>
  <c r="G35" i="1"/>
  <c r="I35" s="1"/>
  <c r="J35"/>
  <c r="H36" i="9" s="1"/>
  <c r="H42" i="16" s="1"/>
  <c r="N42" s="1"/>
  <c r="G36" i="1"/>
  <c r="H45" i="14" s="1"/>
  <c r="N45" s="1"/>
  <c r="G37" i="1"/>
  <c r="H38" i="10" s="1"/>
  <c r="F39" i="1"/>
  <c r="G39" s="1"/>
  <c r="G40"/>
  <c r="J40"/>
  <c r="H41" i="9" s="1"/>
  <c r="H49" i="16" s="1"/>
  <c r="N49" s="1"/>
  <c r="G41" i="1"/>
  <c r="H50" i="15" s="1"/>
  <c r="N50" s="1"/>
  <c r="F42" i="1"/>
  <c r="G42" s="1"/>
  <c r="H43" i="8" s="1"/>
  <c r="F43" i="1"/>
  <c r="G43" s="1"/>
  <c r="G44"/>
  <c r="K45"/>
  <c r="F46" i="7" s="1"/>
  <c r="F46" i="1"/>
  <c r="G46" s="1"/>
  <c r="H47" i="10" s="1"/>
  <c r="K46" i="1"/>
  <c r="F47" i="10" s="1"/>
  <c r="F47" i="1"/>
  <c r="G47" s="1"/>
  <c r="H56" i="13" s="1"/>
  <c r="N56" s="1"/>
  <c r="G50" i="1"/>
  <c r="H59" i="13" s="1"/>
  <c r="N59" s="1"/>
  <c r="G51" i="1"/>
  <c r="G52"/>
  <c r="H61" i="13" s="1"/>
  <c r="N61" s="1"/>
  <c r="G53" i="1"/>
  <c r="G54"/>
  <c r="H63" i="15" s="1"/>
  <c r="N63" s="1"/>
  <c r="K55" i="1"/>
  <c r="F56" i="10" s="1"/>
  <c r="F56" i="1"/>
  <c r="G56" s="1"/>
  <c r="F57"/>
  <c r="G57" s="1"/>
  <c r="F58"/>
  <c r="G58" s="1"/>
  <c r="I58" s="1"/>
  <c r="K58"/>
  <c r="C3" i="17"/>
  <c r="C4"/>
  <c r="C5"/>
  <c r="C6"/>
  <c r="C7"/>
  <c r="C8"/>
  <c r="N9"/>
  <c r="N10"/>
  <c r="C11"/>
  <c r="C12"/>
  <c r="N13"/>
  <c r="N14"/>
  <c r="C15"/>
  <c r="C16"/>
  <c r="C17"/>
  <c r="C18"/>
  <c r="N19"/>
  <c r="N20"/>
  <c r="C21"/>
  <c r="C22"/>
  <c r="C23"/>
  <c r="C24"/>
  <c r="C25"/>
  <c r="C26"/>
  <c r="N27"/>
  <c r="N28"/>
  <c r="C29"/>
  <c r="C30"/>
  <c r="C31"/>
  <c r="C32"/>
  <c r="C33"/>
  <c r="C34"/>
  <c r="C35"/>
  <c r="C36"/>
  <c r="C37"/>
  <c r="C38"/>
  <c r="C39"/>
  <c r="C40"/>
  <c r="C41"/>
  <c r="C42"/>
  <c r="C43"/>
  <c r="N44"/>
  <c r="N45"/>
  <c r="C46"/>
  <c r="C47"/>
  <c r="C48"/>
  <c r="C49"/>
  <c r="C50"/>
  <c r="C51"/>
  <c r="C52"/>
  <c r="C53"/>
  <c r="C54"/>
  <c r="C55"/>
  <c r="C56"/>
  <c r="C57"/>
  <c r="C59"/>
  <c r="C60"/>
  <c r="C61"/>
  <c r="C62"/>
  <c r="C63"/>
  <c r="C64"/>
  <c r="N65"/>
  <c r="N66"/>
  <c r="C67"/>
  <c r="N68"/>
  <c r="N69"/>
  <c r="C70"/>
  <c r="C71"/>
  <c r="C4" i="11"/>
  <c r="J4"/>
  <c r="M4"/>
  <c r="C5"/>
  <c r="J5"/>
  <c r="M5"/>
  <c r="C6"/>
  <c r="J6"/>
  <c r="C7"/>
  <c r="J7"/>
  <c r="C8"/>
  <c r="J8"/>
  <c r="C9"/>
  <c r="J9"/>
  <c r="M9"/>
  <c r="C10"/>
  <c r="J10"/>
  <c r="M10"/>
  <c r="C11"/>
  <c r="J11"/>
  <c r="M11"/>
  <c r="C12"/>
  <c r="J12"/>
  <c r="C13"/>
  <c r="J13"/>
  <c r="C14"/>
  <c r="J14"/>
  <c r="M14"/>
  <c r="C15"/>
  <c r="J15"/>
  <c r="C16"/>
  <c r="J16"/>
  <c r="M16"/>
  <c r="C17"/>
  <c r="J17"/>
  <c r="M17"/>
  <c r="C18"/>
  <c r="J18"/>
  <c r="M18"/>
  <c r="C19"/>
  <c r="J19"/>
  <c r="M19"/>
  <c r="C20"/>
  <c r="J20"/>
  <c r="M20"/>
  <c r="C21"/>
  <c r="J21"/>
  <c r="C22"/>
  <c r="J22"/>
  <c r="M22"/>
  <c r="C23"/>
  <c r="J23"/>
  <c r="M23"/>
  <c r="C24"/>
  <c r="J24"/>
  <c r="M24"/>
  <c r="C25"/>
  <c r="J25"/>
  <c r="M25"/>
  <c r="C26"/>
  <c r="J26"/>
  <c r="M26"/>
  <c r="C27"/>
  <c r="J27"/>
  <c r="M27"/>
  <c r="C28"/>
  <c r="J28"/>
  <c r="M28"/>
  <c r="C29"/>
  <c r="J29"/>
  <c r="M29"/>
  <c r="C30"/>
  <c r="J30"/>
  <c r="M30"/>
  <c r="C31"/>
  <c r="J31"/>
  <c r="M31"/>
  <c r="C32"/>
  <c r="J32"/>
  <c r="M32"/>
  <c r="C33"/>
  <c r="J33"/>
  <c r="M33"/>
  <c r="C34"/>
  <c r="J34"/>
  <c r="M34"/>
  <c r="C35"/>
  <c r="J35"/>
  <c r="M35"/>
  <c r="C36"/>
  <c r="J36"/>
  <c r="M36"/>
  <c r="C37"/>
  <c r="J37"/>
  <c r="C38"/>
  <c r="J38"/>
  <c r="M38"/>
  <c r="C39"/>
  <c r="J39"/>
  <c r="M39"/>
  <c r="C40"/>
  <c r="J40"/>
  <c r="C41"/>
  <c r="J41"/>
  <c r="M41"/>
  <c r="C42"/>
  <c r="J42"/>
  <c r="C43"/>
  <c r="J43"/>
  <c r="C44"/>
  <c r="J44"/>
  <c r="C45"/>
  <c r="J45"/>
  <c r="M45"/>
  <c r="C46"/>
  <c r="J46"/>
  <c r="C47"/>
  <c r="J47"/>
  <c r="C48"/>
  <c r="J48"/>
  <c r="C50"/>
  <c r="J50"/>
  <c r="M50"/>
  <c r="C51"/>
  <c r="J51"/>
  <c r="C52"/>
  <c r="J52"/>
  <c r="C53"/>
  <c r="J53"/>
  <c r="M53"/>
  <c r="C54"/>
  <c r="J54"/>
  <c r="M54"/>
  <c r="C55"/>
  <c r="J55"/>
  <c r="C56"/>
  <c r="J56"/>
  <c r="C57"/>
  <c r="J57"/>
  <c r="C58"/>
  <c r="J58"/>
  <c r="M58"/>
  <c r="H5" i="13"/>
  <c r="N5" s="1"/>
  <c r="H28" i="15"/>
  <c r="N28" s="1"/>
  <c r="H20" i="13"/>
  <c r="N20" s="1"/>
  <c r="H7"/>
  <c r="N7" s="1"/>
  <c r="F47" i="7"/>
  <c r="H29" i="8"/>
  <c r="H41"/>
  <c r="H30"/>
  <c r="H5" i="14"/>
  <c r="N5" s="1"/>
  <c r="H11" i="7"/>
  <c r="H36" i="15"/>
  <c r="N36" s="1"/>
  <c r="H11" i="8"/>
  <c r="H7" i="1"/>
  <c r="H8" i="11" s="1"/>
  <c r="H7" i="17" s="1"/>
  <c r="N7" s="1"/>
  <c r="H8" i="8"/>
  <c r="H36" i="13"/>
  <c r="N36" s="1"/>
  <c r="H20" i="15"/>
  <c r="N20" s="1"/>
  <c r="H10" i="1"/>
  <c r="H11" i="11" s="1"/>
  <c r="H12" i="17" s="1"/>
  <c r="N12" s="1"/>
  <c r="H11" i="10"/>
  <c r="I41" i="1"/>
  <c r="H42" i="9" s="1"/>
  <c r="H50" i="16" s="1"/>
  <c r="N50" s="1"/>
  <c r="H11" i="14"/>
  <c r="N11" s="1"/>
  <c r="H8" i="10"/>
  <c r="H11" i="13"/>
  <c r="N11" s="1"/>
  <c r="H11" i="15"/>
  <c r="N11" s="1"/>
  <c r="I38" i="1"/>
  <c r="H39" i="9" s="1"/>
  <c r="H47" i="16" s="1"/>
  <c r="N47" s="1"/>
  <c r="H39" i="8"/>
  <c r="H7" i="15"/>
  <c r="N7" s="1"/>
  <c r="H2" i="13"/>
  <c r="N2" s="1"/>
  <c r="I6" i="1"/>
  <c r="H7" i="9" s="1"/>
  <c r="H5" i="16" s="1"/>
  <c r="N5" s="1"/>
  <c r="H7" i="10"/>
  <c r="H50" i="13"/>
  <c r="N50" s="1"/>
  <c r="H6" i="1"/>
  <c r="H7" i="11" s="1"/>
  <c r="H6" i="17" s="1"/>
  <c r="N6" s="1"/>
  <c r="I3" i="1"/>
  <c r="H4" i="9" s="1"/>
  <c r="H2" i="16" s="1"/>
  <c r="N2" s="1"/>
  <c r="H37" i="7"/>
  <c r="H25" i="14"/>
  <c r="N25" s="1"/>
  <c r="H19" i="7"/>
  <c r="H5" i="15"/>
  <c r="N5" s="1"/>
  <c r="H7" i="8"/>
  <c r="H59" i="15"/>
  <c r="N59" s="1"/>
  <c r="H10" i="8"/>
  <c r="F46" i="10"/>
  <c r="H10"/>
  <c r="H4" i="7"/>
  <c r="F46" i="11"/>
  <c r="H37" i="13"/>
  <c r="N37" s="1"/>
  <c r="H58" i="14"/>
  <c r="N58" s="1"/>
  <c r="H50" i="10"/>
  <c r="H50" i="7"/>
  <c r="H19" i="8"/>
  <c r="H14" i="15"/>
  <c r="N14" s="1"/>
  <c r="H28" i="13" l="1"/>
  <c r="N28" s="1"/>
  <c r="H34" i="8"/>
  <c r="H29" i="10"/>
  <c r="H38" i="13"/>
  <c r="N38" s="1"/>
  <c r="F56" i="7"/>
  <c r="H21" i="1"/>
  <c r="H22" i="11" s="1"/>
  <c r="H29" i="17" s="1"/>
  <c r="N29" s="1"/>
  <c r="F56" i="11"/>
  <c r="H28" i="8"/>
  <c r="H20" i="7"/>
  <c r="H32" i="10"/>
  <c r="H37" i="15"/>
  <c r="N37" s="1"/>
  <c r="H37" i="14"/>
  <c r="N37" s="1"/>
  <c r="I30" i="1"/>
  <c r="I29"/>
  <c r="H29" i="14"/>
  <c r="N29" s="1"/>
  <c r="H23" i="8"/>
  <c r="H26" i="10"/>
  <c r="H35"/>
  <c r="H34" i="1"/>
  <c r="H35" i="11" s="1"/>
  <c r="H42" i="17" s="1"/>
  <c r="N42" s="1"/>
  <c r="H9" i="10"/>
  <c r="H7" i="14"/>
  <c r="N7" s="1"/>
  <c r="H8" i="1"/>
  <c r="H9" i="11" s="1"/>
  <c r="H8" i="17" s="1"/>
  <c r="N8" s="1"/>
  <c r="H9" i="8"/>
  <c r="H9" i="7"/>
  <c r="H53" i="8"/>
  <c r="H39" i="15"/>
  <c r="N39" s="1"/>
  <c r="H4" i="13"/>
  <c r="N4" s="1"/>
  <c r="H33" i="7"/>
  <c r="I32" i="1"/>
  <c r="H30" i="15"/>
  <c r="N30" s="1"/>
  <c r="H10"/>
  <c r="N10" s="1"/>
  <c r="H10" i="13"/>
  <c r="N10" s="1"/>
  <c r="H31" i="8"/>
  <c r="H30" i="1"/>
  <c r="H31" i="11" s="1"/>
  <c r="H38" i="17" s="1"/>
  <c r="N38" s="1"/>
  <c r="H31" i="7"/>
  <c r="H30" i="10"/>
  <c r="H36" i="14"/>
  <c r="N36" s="1"/>
  <c r="H24" i="10"/>
  <c r="H28" i="14"/>
  <c r="N28" s="1"/>
  <c r="H22" i="8"/>
  <c r="H39" i="13"/>
  <c r="N39" s="1"/>
  <c r="H32" i="1"/>
  <c r="H33" i="11" s="1"/>
  <c r="H40" i="17" s="1"/>
  <c r="N40" s="1"/>
  <c r="H39" i="14"/>
  <c r="N39" s="1"/>
  <c r="H33" i="10"/>
  <c r="H50" i="1"/>
  <c r="H51" i="11" s="1"/>
  <c r="H60" i="17" s="1"/>
  <c r="N60" s="1"/>
  <c r="H25" i="8"/>
  <c r="H41" i="13"/>
  <c r="N41" s="1"/>
  <c r="H35" i="8"/>
  <c r="I22" i="1"/>
  <c r="H29" i="15"/>
  <c r="N29" s="1"/>
  <c r="H29" i="13"/>
  <c r="N29" s="1"/>
  <c r="H22" i="1"/>
  <c r="H23" i="11" s="1"/>
  <c r="H30" i="17" s="1"/>
  <c r="N30" s="1"/>
  <c r="H35" i="7"/>
  <c r="H41" i="14"/>
  <c r="N41" s="1"/>
  <c r="I34" i="1"/>
  <c r="H15" i="15"/>
  <c r="N15" s="1"/>
  <c r="H33"/>
  <c r="N33" s="1"/>
  <c r="H40"/>
  <c r="N40" s="1"/>
  <c r="H34" i="10"/>
  <c r="H10" i="7"/>
  <c r="I9" i="1"/>
  <c r="H10" i="9" s="1"/>
  <c r="H10" i="16" s="1"/>
  <c r="N10" s="1"/>
  <c r="H9" i="1"/>
  <c r="H10" i="11" s="1"/>
  <c r="H11" i="17" s="1"/>
  <c r="N11" s="1"/>
  <c r="H59" i="14"/>
  <c r="N59" s="1"/>
  <c r="H51" i="8"/>
  <c r="I50" i="1"/>
  <c r="H51" i="9" s="1"/>
  <c r="H59" i="16" s="1"/>
  <c r="N59" s="1"/>
  <c r="H51" i="10"/>
  <c r="H51" i="7"/>
  <c r="H30" i="13"/>
  <c r="N30" s="1"/>
  <c r="H24" i="8"/>
  <c r="I21" i="1"/>
  <c r="H50" i="8"/>
  <c r="H58" i="13"/>
  <c r="N58" s="1"/>
  <c r="H58" i="15"/>
  <c r="N58" s="1"/>
  <c r="H52" i="1"/>
  <c r="H53" i="11" s="1"/>
  <c r="H62" i="17" s="1"/>
  <c r="N62" s="1"/>
  <c r="I52" i="1"/>
  <c r="H53" i="9" s="1"/>
  <c r="H61" i="16" s="1"/>
  <c r="N61" s="1"/>
  <c r="H42" i="8"/>
  <c r="H22" i="14"/>
  <c r="N22" s="1"/>
  <c r="H22" i="15"/>
  <c r="N22" s="1"/>
  <c r="I16" i="1"/>
  <c r="H17" i="9" s="1"/>
  <c r="H21" i="16" s="1"/>
  <c r="N21" s="1"/>
  <c r="H21" i="14"/>
  <c r="N21" s="1"/>
  <c r="F15" i="7"/>
  <c r="F47" i="11"/>
  <c r="G48" i="1"/>
  <c r="H48" s="1"/>
  <c r="H49" i="11" s="1"/>
  <c r="H58" i="17" s="1"/>
  <c r="N58" s="1"/>
  <c r="H47" i="1"/>
  <c r="H48" i="11" s="1"/>
  <c r="H57" i="17" s="1"/>
  <c r="N57" s="1"/>
  <c r="H48" i="8"/>
  <c r="H49"/>
  <c r="H34" i="7"/>
  <c r="I33" i="1"/>
  <c r="H40" i="14"/>
  <c r="N40" s="1"/>
  <c r="H40" i="13"/>
  <c r="N40" s="1"/>
  <c r="H57" i="14"/>
  <c r="N57" s="1"/>
  <c r="H49" i="7"/>
  <c r="I28" i="1"/>
  <c r="H35" i="15"/>
  <c r="N35" s="1"/>
  <c r="H55" i="8"/>
  <c r="H32" i="7"/>
  <c r="H38" i="15"/>
  <c r="N38" s="1"/>
  <c r="F15" i="10"/>
  <c r="I31" i="1"/>
  <c r="H38" i="14"/>
  <c r="N38" s="1"/>
  <c r="H32" i="8"/>
  <c r="J39" i="1"/>
  <c r="H40" i="9" s="1"/>
  <c r="H48" i="16" s="1"/>
  <c r="N48" s="1"/>
  <c r="H44" i="8"/>
  <c r="I43" i="1"/>
  <c r="H44" i="9" s="1"/>
  <c r="H52" i="16" s="1"/>
  <c r="N52" s="1"/>
  <c r="H52" i="13"/>
  <c r="N52" s="1"/>
  <c r="H52" i="14"/>
  <c r="N52" s="1"/>
  <c r="H44" i="7"/>
  <c r="H52" i="15"/>
  <c r="N52" s="1"/>
  <c r="H43" i="1"/>
  <c r="H44" i="11" s="1"/>
  <c r="H53" i="17" s="1"/>
  <c r="N53" s="1"/>
  <c r="H44" i="10"/>
  <c r="H29" i="7"/>
  <c r="H30"/>
  <c r="H27"/>
  <c r="H24"/>
  <c r="H23"/>
  <c r="H22" i="10"/>
  <c r="H40" i="7"/>
  <c r="H48" i="14"/>
  <c r="N48" s="1"/>
  <c r="H48" i="15"/>
  <c r="N48" s="1"/>
  <c r="I39" i="1"/>
  <c r="H40" i="10"/>
  <c r="H48" i="13"/>
  <c r="N48" s="1"/>
  <c r="H40" i="8"/>
  <c r="H39" i="1"/>
  <c r="H40" i="11" s="1"/>
  <c r="H49" i="17" s="1"/>
  <c r="N49" s="1"/>
  <c r="H58" i="7"/>
  <c r="H70" i="13"/>
  <c r="N70" s="1"/>
  <c r="H70" i="15"/>
  <c r="N70" s="1"/>
  <c r="I57" i="1"/>
  <c r="H58" i="9" s="1"/>
  <c r="H70" i="16" s="1"/>
  <c r="N70" s="1"/>
  <c r="H57" i="1"/>
  <c r="H58" i="11" s="1"/>
  <c r="H71" i="17" s="1"/>
  <c r="N71" s="1"/>
  <c r="H70" i="14"/>
  <c r="N70" s="1"/>
  <c r="H58" i="10"/>
  <c r="H58" i="8"/>
  <c r="H61" i="14"/>
  <c r="N61" s="1"/>
  <c r="H55" i="10"/>
  <c r="H63" i="14"/>
  <c r="N63" s="1"/>
  <c r="H53" i="7"/>
  <c r="H54" i="1"/>
  <c r="H55" i="11" s="1"/>
  <c r="H64" i="17" s="1"/>
  <c r="N64" s="1"/>
  <c r="H53" i="10"/>
  <c r="H61" i="15"/>
  <c r="N61" s="1"/>
  <c r="I54" i="1"/>
  <c r="H55" i="9" s="1"/>
  <c r="H63" i="16" s="1"/>
  <c r="N63" s="1"/>
  <c r="H63" i="13"/>
  <c r="N63" s="1"/>
  <c r="H55" i="7"/>
  <c r="H55" i="13"/>
  <c r="N55" s="1"/>
  <c r="H46" i="1"/>
  <c r="H47" i="11" s="1"/>
  <c r="H56" i="17" s="1"/>
  <c r="N56" s="1"/>
  <c r="H55" i="15"/>
  <c r="N55" s="1"/>
  <c r="I46" i="1"/>
  <c r="H47" i="9" s="1"/>
  <c r="H55" i="16" s="1"/>
  <c r="N55" s="1"/>
  <c r="H47" i="8"/>
  <c r="H47" i="7"/>
  <c r="H20" i="1"/>
  <c r="H21" i="11" s="1"/>
  <c r="H26" i="17" s="1"/>
  <c r="N26" s="1"/>
  <c r="H25" i="15"/>
  <c r="N25" s="1"/>
  <c r="H21" i="10"/>
  <c r="I20" i="1"/>
  <c r="H21" i="9" s="1"/>
  <c r="H25" i="16" s="1"/>
  <c r="N25" s="1"/>
  <c r="H21" i="8"/>
  <c r="H25" i="13"/>
  <c r="N25" s="1"/>
  <c r="H14" i="10"/>
  <c r="H16" i="14"/>
  <c r="N16" s="1"/>
  <c r="I13" i="1"/>
  <c r="H14" i="7"/>
  <c r="H14" i="8"/>
  <c r="H13" i="1"/>
  <c r="H14" i="11" s="1"/>
  <c r="H17" i="17" s="1"/>
  <c r="N17" s="1"/>
  <c r="H5" i="10"/>
  <c r="H3" i="15"/>
  <c r="N3" s="1"/>
  <c r="H4" i="1"/>
  <c r="H5" i="11" s="1"/>
  <c r="H4" i="17" s="1"/>
  <c r="N4" s="1"/>
  <c r="H3" i="14"/>
  <c r="N3" s="1"/>
  <c r="H3" i="13"/>
  <c r="N3" s="1"/>
  <c r="H5" i="7"/>
  <c r="I4" i="1"/>
  <c r="H5" i="9" s="1"/>
  <c r="H3" i="16" s="1"/>
  <c r="N3" s="1"/>
  <c r="H62" i="13"/>
  <c r="N62" s="1"/>
  <c r="I53" i="1"/>
  <c r="H54" i="9" s="1"/>
  <c r="H62" i="16" s="1"/>
  <c r="N62" s="1"/>
  <c r="H53" i="1"/>
  <c r="H54" i="11" s="1"/>
  <c r="H63" i="17" s="1"/>
  <c r="N63" s="1"/>
  <c r="H54" i="10"/>
  <c r="H54" i="8"/>
  <c r="H54" i="7"/>
  <c r="H45" i="10"/>
  <c r="I44" i="1"/>
  <c r="H45" i="9" s="1"/>
  <c r="H53" i="16" s="1"/>
  <c r="N53" s="1"/>
  <c r="H45" i="7"/>
  <c r="H45" i="8"/>
  <c r="H53" i="13"/>
  <c r="N53" s="1"/>
  <c r="H53" i="14"/>
  <c r="N53" s="1"/>
  <c r="H44" i="1"/>
  <c r="H45" i="11" s="1"/>
  <c r="H54" i="17" s="1"/>
  <c r="N54" s="1"/>
  <c r="H53" i="15"/>
  <c r="N53" s="1"/>
  <c r="H41" i="10"/>
  <c r="H49" i="13"/>
  <c r="N49" s="1"/>
  <c r="H40" i="1"/>
  <c r="H41" i="11" s="1"/>
  <c r="H50" i="17" s="1"/>
  <c r="N50" s="1"/>
  <c r="H49" i="14"/>
  <c r="N49" s="1"/>
  <c r="H41" i="7"/>
  <c r="H36" i="8"/>
  <c r="H35" i="1"/>
  <c r="H36" i="11" s="1"/>
  <c r="H43" i="17" s="1"/>
  <c r="N43" s="1"/>
  <c r="H36" i="10"/>
  <c r="H42" i="13"/>
  <c r="N42" s="1"/>
  <c r="H42" i="14"/>
  <c r="N42" s="1"/>
  <c r="H36" i="7"/>
  <c r="H42" i="15"/>
  <c r="N42" s="1"/>
  <c r="H5" i="1"/>
  <c r="H6" i="11" s="1"/>
  <c r="H5" i="17" s="1"/>
  <c r="N5" s="1"/>
  <c r="H4" i="14"/>
  <c r="N4" s="1"/>
  <c r="H4" i="15"/>
  <c r="N4" s="1"/>
  <c r="H6" i="7"/>
  <c r="I5" i="1"/>
  <c r="H6" i="9" s="1"/>
  <c r="H4" i="16" s="1"/>
  <c r="N4" s="1"/>
  <c r="H6" i="10"/>
  <c r="H55" i="1"/>
  <c r="H56" i="11" s="1"/>
  <c r="H67" i="17" s="1"/>
  <c r="N67" s="1"/>
  <c r="I55" i="1"/>
  <c r="H56" i="9" s="1"/>
  <c r="H66" i="16" s="1"/>
  <c r="N66" s="1"/>
  <c r="H66" i="14"/>
  <c r="N66" s="1"/>
  <c r="H56" i="10"/>
  <c r="H56" i="8"/>
  <c r="H66" i="15"/>
  <c r="N66" s="1"/>
  <c r="I45" i="1"/>
  <c r="H46" i="9" s="1"/>
  <c r="H54" i="16" s="1"/>
  <c r="N54" s="1"/>
  <c r="H54" i="14"/>
  <c r="N54" s="1"/>
  <c r="H54" i="13"/>
  <c r="N54" s="1"/>
  <c r="H54" i="15"/>
  <c r="N54" s="1"/>
  <c r="H46" i="8"/>
  <c r="H57" i="10"/>
  <c r="H56" i="1"/>
  <c r="H57" i="11" s="1"/>
  <c r="H70" i="17" s="1"/>
  <c r="N70" s="1"/>
  <c r="H57" i="8"/>
  <c r="H69" i="15"/>
  <c r="N69" s="1"/>
  <c r="H57" i="7"/>
  <c r="H69" i="14"/>
  <c r="N69" s="1"/>
  <c r="H69" i="13"/>
  <c r="N69" s="1"/>
  <c r="I42" i="1"/>
  <c r="H43" i="9" s="1"/>
  <c r="H51" i="16" s="1"/>
  <c r="N51" s="1"/>
  <c r="H51" i="15"/>
  <c r="N51" s="1"/>
  <c r="H43" i="10"/>
  <c r="H42" i="1"/>
  <c r="H43" i="11" s="1"/>
  <c r="H52" i="17" s="1"/>
  <c r="N52" s="1"/>
  <c r="H43" i="7"/>
  <c r="H51" i="13"/>
  <c r="N51" s="1"/>
  <c r="H38" i="8"/>
  <c r="H38" i="7"/>
  <c r="I37" i="1"/>
  <c r="H38" i="9" s="1"/>
  <c r="H46" i="16" s="1"/>
  <c r="N46" s="1"/>
  <c r="H46" i="15"/>
  <c r="N46" s="1"/>
  <c r="H46" i="13"/>
  <c r="N46" s="1"/>
  <c r="H46" i="14"/>
  <c r="N46" s="1"/>
  <c r="H32" i="15"/>
  <c r="N32" s="1"/>
  <c r="H25" i="1"/>
  <c r="H26" i="11" s="1"/>
  <c r="H33" i="17" s="1"/>
  <c r="N33" s="1"/>
  <c r="H32" i="14"/>
  <c r="N32" s="1"/>
  <c r="I25" i="1"/>
  <c r="H26" i="8"/>
  <c r="H32" i="13"/>
  <c r="N32" s="1"/>
  <c r="H21"/>
  <c r="N21" s="1"/>
  <c r="H17" i="8"/>
  <c r="H16" i="1"/>
  <c r="H17" i="11" s="1"/>
  <c r="H22" i="17" s="1"/>
  <c r="N22" s="1"/>
  <c r="H21" i="15"/>
  <c r="N21" s="1"/>
  <c r="H17" i="7"/>
  <c r="H56" i="14"/>
  <c r="N56" s="1"/>
  <c r="H56" i="15"/>
  <c r="N56" s="1"/>
  <c r="H48" i="10"/>
  <c r="I47" i="1"/>
  <c r="H48" i="9" s="1"/>
  <c r="H56" i="16" s="1"/>
  <c r="N56" s="1"/>
  <c r="H48" i="7"/>
  <c r="H24" i="1"/>
  <c r="H25" i="11" s="1"/>
  <c r="H32" i="17" s="1"/>
  <c r="N32" s="1"/>
  <c r="H31" i="15"/>
  <c r="N31" s="1"/>
  <c r="H25" i="10"/>
  <c r="H31" i="14"/>
  <c r="N31" s="1"/>
  <c r="I24" i="1"/>
  <c r="H31" i="13"/>
  <c r="N31" s="1"/>
  <c r="H20" i="10"/>
  <c r="H19" i="1"/>
  <c r="H20" i="11" s="1"/>
  <c r="H25" i="17" s="1"/>
  <c r="N25" s="1"/>
  <c r="H24" i="14"/>
  <c r="N24" s="1"/>
  <c r="I19" i="1"/>
  <c r="H20" i="9" s="1"/>
  <c r="H24" i="16" s="1"/>
  <c r="N24" s="1"/>
  <c r="H24" i="13"/>
  <c r="N24" s="1"/>
  <c r="H24" i="15"/>
  <c r="N24" s="1"/>
  <c r="H13" i="8"/>
  <c r="H13" i="7"/>
  <c r="H12" i="1"/>
  <c r="H13" i="11" s="1"/>
  <c r="H16" i="17" s="1"/>
  <c r="N16" s="1"/>
  <c r="I12" i="1"/>
  <c r="H13" i="9" s="1"/>
  <c r="H15" i="16" s="1"/>
  <c r="N15" s="1"/>
  <c r="H15" i="13"/>
  <c r="N15" s="1"/>
  <c r="H13" i="10"/>
  <c r="H39"/>
  <c r="H47" i="15"/>
  <c r="N47" s="1"/>
  <c r="H39" i="7"/>
  <c r="H38" i="1"/>
  <c r="H39" i="11" s="1"/>
  <c r="H48" i="17" s="1"/>
  <c r="N48" s="1"/>
  <c r="H47" i="13"/>
  <c r="N47" s="1"/>
  <c r="H47" i="14"/>
  <c r="N47" s="1"/>
  <c r="H16" i="13"/>
  <c r="N16" s="1"/>
  <c r="I49" i="1"/>
  <c r="J49" s="1"/>
  <c r="H50" i="9" s="1"/>
  <c r="H58" i="16" s="1"/>
  <c r="N58" s="1"/>
  <c r="H58" i="1"/>
  <c r="H55" i="14"/>
  <c r="N55" s="1"/>
  <c r="H56" i="7"/>
  <c r="H16" i="15"/>
  <c r="N16" s="1"/>
  <c r="H62" i="14"/>
  <c r="N62" s="1"/>
  <c r="J13" i="1"/>
  <c r="H14" i="9" s="1"/>
  <c r="H16" i="16" s="1"/>
  <c r="N16" s="1"/>
  <c r="H49" i="15"/>
  <c r="N49" s="1"/>
  <c r="H46" i="10"/>
  <c r="I40" i="1"/>
  <c r="H51" i="14"/>
  <c r="N51" s="1"/>
  <c r="I56" i="1"/>
  <c r="H57" i="9" s="1"/>
  <c r="H69" i="16" s="1"/>
  <c r="N69" s="1"/>
  <c r="H62" i="15"/>
  <c r="N62" s="1"/>
  <c r="H37" i="1"/>
  <c r="H38" i="11" s="1"/>
  <c r="H47" i="17" s="1"/>
  <c r="N47" s="1"/>
  <c r="H5" i="8"/>
  <c r="H14" i="1"/>
  <c r="H15" i="11" s="1"/>
  <c r="H18" i="17" s="1"/>
  <c r="N18" s="1"/>
  <c r="H17" i="14"/>
  <c r="N17" s="1"/>
  <c r="I14" i="1"/>
  <c r="H15" i="9" s="1"/>
  <c r="H17" i="16" s="1"/>
  <c r="N17" s="1"/>
  <c r="H15" i="8"/>
  <c r="H15" i="10"/>
  <c r="H17" i="13"/>
  <c r="N17" s="1"/>
  <c r="H14"/>
  <c r="N14" s="1"/>
  <c r="H14" i="14"/>
  <c r="N14" s="1"/>
  <c r="I11" i="1"/>
  <c r="H12" i="9" s="1"/>
  <c r="H14" i="16" s="1"/>
  <c r="N14" s="1"/>
  <c r="H12" i="7"/>
  <c r="H12" i="10"/>
  <c r="H11" i="1"/>
  <c r="H12" i="11" s="1"/>
  <c r="H15" i="17" s="1"/>
  <c r="N15" s="1"/>
  <c r="H27" i="1"/>
  <c r="H28" i="11" s="1"/>
  <c r="H35" i="17" s="1"/>
  <c r="N35" s="1"/>
  <c r="H28" i="10"/>
  <c r="H34" i="15"/>
  <c r="N34" s="1"/>
  <c r="H34" i="13"/>
  <c r="N34" s="1"/>
  <c r="I27" i="1"/>
  <c r="H34" i="14"/>
  <c r="N34" s="1"/>
  <c r="H60" i="15"/>
  <c r="N60" s="1"/>
  <c r="H52" i="7"/>
  <c r="H52" i="8"/>
  <c r="I51" i="1"/>
  <c r="H52" i="9" s="1"/>
  <c r="H60" i="16" s="1"/>
  <c r="N60" s="1"/>
  <c r="H60" i="13"/>
  <c r="N60" s="1"/>
  <c r="H60" i="14"/>
  <c r="N60" s="1"/>
  <c r="H51" i="1"/>
  <c r="H52" i="11" s="1"/>
  <c r="H61" i="17" s="1"/>
  <c r="N61" s="1"/>
  <c r="H52" i="10"/>
  <c r="I15" i="1"/>
  <c r="H16" i="9" s="1"/>
  <c r="H20" i="16" s="1"/>
  <c r="N20" s="1"/>
  <c r="H16" i="8"/>
  <c r="H15" i="1"/>
  <c r="H16" i="11" s="1"/>
  <c r="H21" i="17" s="1"/>
  <c r="N21" s="1"/>
  <c r="H16" i="10"/>
  <c r="H20" i="14"/>
  <c r="N20" s="1"/>
  <c r="H45" i="1"/>
  <c r="H46" i="11" s="1"/>
  <c r="H55" i="17" s="1"/>
  <c r="N55" s="1"/>
  <c r="H21" i="7"/>
  <c r="H19" i="10"/>
  <c r="H18" i="1"/>
  <c r="H19" i="11" s="1"/>
  <c r="H24" i="17" s="1"/>
  <c r="N24" s="1"/>
  <c r="H57" i="15"/>
  <c r="N57" s="1"/>
  <c r="H36" i="1"/>
  <c r="H37" i="11" s="1"/>
  <c r="H46" i="17" s="1"/>
  <c r="N46" s="1"/>
  <c r="H4" i="8"/>
  <c r="H50" i="14"/>
  <c r="N50" s="1"/>
  <c r="I17" i="1"/>
  <c r="H18" i="9" s="1"/>
  <c r="H22" i="16" s="1"/>
  <c r="N22" s="1"/>
  <c r="I18" i="1"/>
  <c r="H19" i="9" s="1"/>
  <c r="H23" i="16" s="1"/>
  <c r="N23" s="1"/>
  <c r="H3" i="1"/>
  <c r="H4" i="11" s="1"/>
  <c r="H3" i="17" s="1"/>
  <c r="N3" s="1"/>
  <c r="H18" i="8"/>
  <c r="H30" i="14"/>
  <c r="N30" s="1"/>
  <c r="I23" i="1"/>
  <c r="H2" i="14"/>
  <c r="N2" s="1"/>
  <c r="H33"/>
  <c r="N33" s="1"/>
  <c r="I26" i="1"/>
  <c r="H33" i="13"/>
  <c r="N33" s="1"/>
  <c r="H42" i="10"/>
  <c r="H23" i="14"/>
  <c r="N23" s="1"/>
  <c r="H22" i="13"/>
  <c r="N22" s="1"/>
  <c r="H45"/>
  <c r="N45" s="1"/>
  <c r="H23" i="15"/>
  <c r="N23" s="1"/>
  <c r="I36" i="1"/>
  <c r="H37" i="9" s="1"/>
  <c r="H45" i="16" s="1"/>
  <c r="N45" s="1"/>
  <c r="H45" i="15"/>
  <c r="N45" s="1"/>
  <c r="H42" i="7"/>
  <c r="H37" i="8"/>
  <c r="H18" i="10"/>
  <c r="H4"/>
  <c r="H6" i="14"/>
  <c r="N6" s="1"/>
  <c r="I7" i="1"/>
  <c r="H8" i="9" s="1"/>
  <c r="H6" i="16" s="1"/>
  <c r="N6" s="1"/>
  <c r="H6" i="13"/>
  <c r="N6" s="1"/>
  <c r="H35"/>
  <c r="N35" s="1"/>
  <c r="H28" i="1"/>
  <c r="H29" i="11" s="1"/>
  <c r="H36" i="17" s="1"/>
  <c r="N36" s="1"/>
  <c r="H37" i="10"/>
  <c r="H18" i="7"/>
  <c r="H27" i="10"/>
  <c r="H6" i="15"/>
  <c r="N6" s="1"/>
  <c r="H41" i="1"/>
  <c r="H42" i="11" s="1"/>
  <c r="H51" i="17" s="1"/>
  <c r="N51" s="1"/>
  <c r="H27" i="8"/>
  <c r="H57" i="13" l="1"/>
  <c r="N57" s="1"/>
  <c r="I48" i="1"/>
  <c r="J48" s="1"/>
  <c r="H49" i="9" s="1"/>
  <c r="H57" i="16" s="1"/>
  <c r="N57" s="1"/>
</calcChain>
</file>

<file path=xl/sharedStrings.xml><?xml version="1.0" encoding="utf-8"?>
<sst xmlns="http://schemas.openxmlformats.org/spreadsheetml/2006/main" count="546" uniqueCount="167">
  <si>
    <t>Land</t>
  </si>
  <si>
    <t>netto valuta</t>
  </si>
  <si>
    <t>SEK</t>
  </si>
  <si>
    <t>NOK</t>
  </si>
  <si>
    <t>Greece</t>
  </si>
  <si>
    <t>Finland</t>
  </si>
  <si>
    <t>NOK+VAT</t>
  </si>
  <si>
    <t>Country</t>
  </si>
  <si>
    <t>Area</t>
  </si>
  <si>
    <t>France</t>
  </si>
  <si>
    <t>A43 (N518)</t>
  </si>
  <si>
    <t>Germany</t>
  </si>
  <si>
    <t>A1Lille/Paris</t>
  </si>
  <si>
    <t>A6 Exit Macon N.&gt; Lyon</t>
  </si>
  <si>
    <t>A81 exit 12 Ilsfeld</t>
  </si>
  <si>
    <t xml:space="preserve">A7 exit 65 </t>
  </si>
  <si>
    <t xml:space="preserve">A10 exit 25 Berlin-Hellersdorf </t>
  </si>
  <si>
    <t>A9 exit 20 Weissenfels-Zorbau</t>
  </si>
  <si>
    <t>A24 exit 12 (Schwerin)</t>
  </si>
  <si>
    <t>A2 Berlin-Hannover</t>
  </si>
  <si>
    <t>A3 exit 77</t>
  </si>
  <si>
    <t>UK</t>
  </si>
  <si>
    <t>Average</t>
  </si>
  <si>
    <t>Belgium</t>
  </si>
  <si>
    <t>Austria</t>
  </si>
  <si>
    <t>E45, exit Brennersee</t>
  </si>
  <si>
    <t>Hungary</t>
  </si>
  <si>
    <t>Average Prices</t>
  </si>
  <si>
    <t>Croatia</t>
  </si>
  <si>
    <t>OMV</t>
  </si>
  <si>
    <t>Estonia</t>
  </si>
  <si>
    <t>Latvia</t>
  </si>
  <si>
    <t>Poland</t>
  </si>
  <si>
    <t>Slovakia</t>
  </si>
  <si>
    <t>Slovenia</t>
  </si>
  <si>
    <t>Holland</t>
  </si>
  <si>
    <t>Spain</t>
  </si>
  <si>
    <t>General</t>
  </si>
  <si>
    <t>Italy</t>
  </si>
  <si>
    <t>Denmark</t>
  </si>
  <si>
    <t>Sweden</t>
  </si>
  <si>
    <t>Norway</t>
  </si>
  <si>
    <t>EUR</t>
  </si>
  <si>
    <t>Net.price excl.VAT EUR</t>
  </si>
  <si>
    <t>Luxembourg</t>
  </si>
  <si>
    <t>B4</t>
  </si>
  <si>
    <t>A1 North of Bremen exit 49</t>
  </si>
  <si>
    <t>A1 close to Venlo</t>
  </si>
  <si>
    <t>Junction 18/19 M6</t>
  </si>
  <si>
    <t>A3 south of  Luxembourg</t>
  </si>
  <si>
    <t>A1 E19</t>
  </si>
  <si>
    <t>A1 after Milan</t>
  </si>
  <si>
    <t>Detajlhandel</t>
  </si>
  <si>
    <t>Le Havre Port</t>
  </si>
  <si>
    <t>B15/E56 exit 101 Regensburg</t>
  </si>
  <si>
    <t>A1/E31 exit Bickendorf - Köln</t>
  </si>
  <si>
    <t>/</t>
  </si>
  <si>
    <t>valuta ex. VAT</t>
  </si>
  <si>
    <t>E40-A10, exit 10 Beernem, close to Brugge</t>
  </si>
  <si>
    <t xml:space="preserve">Holdorf, Zum Hansa-center 3 </t>
  </si>
  <si>
    <t>Breda</t>
  </si>
  <si>
    <t>Russia</t>
  </si>
  <si>
    <t xml:space="preserve">Average  </t>
  </si>
  <si>
    <t>Chez Republic</t>
  </si>
  <si>
    <t>Unterpremstätten</t>
  </si>
  <si>
    <t>Ferry / Færgeområdet</t>
  </si>
  <si>
    <t>vat refund not possible</t>
  </si>
  <si>
    <t>Arnoldstein-Villach</t>
  </si>
  <si>
    <t>Kiefersfelden-Kufstein</t>
  </si>
  <si>
    <t>An der Autobahn nr. 2</t>
  </si>
  <si>
    <t>Serbia</t>
  </si>
  <si>
    <t>Serbia-Montenegro</t>
  </si>
  <si>
    <t>Switzerland</t>
  </si>
  <si>
    <t>Valuta</t>
  </si>
  <si>
    <t>Bulgaria</t>
  </si>
  <si>
    <t>Romania</t>
  </si>
  <si>
    <t>BP La Junquera</t>
  </si>
  <si>
    <t>N-II, km 775, Gerona - France</t>
  </si>
  <si>
    <t>N-I, km 278, Burgos-Vitoria</t>
  </si>
  <si>
    <t>Average Pumpprice </t>
  </si>
  <si>
    <t>VAT rates</t>
  </si>
  <si>
    <t>Czech</t>
  </si>
  <si>
    <t>Lithuania</t>
  </si>
  <si>
    <t>Netherlands</t>
  </si>
  <si>
    <t>Exchange rates EURO</t>
  </si>
  <si>
    <t>Bulgaria - BGN</t>
  </si>
  <si>
    <t>Czech - CZK</t>
  </si>
  <si>
    <t>Denmark - DKK</t>
  </si>
  <si>
    <t>UK - GBP</t>
  </si>
  <si>
    <t>Hungary - HUF</t>
  </si>
  <si>
    <t>Latvia - LVL</t>
  </si>
  <si>
    <t>Lithuania - LTL</t>
  </si>
  <si>
    <t>Poland - PLN</t>
  </si>
  <si>
    <t>Romania - RON</t>
  </si>
  <si>
    <t>Sweden - SEK</t>
  </si>
  <si>
    <t>Switzerland - CHF</t>
  </si>
  <si>
    <t>Norway - NOK</t>
  </si>
  <si>
    <t>Croatia - HRK</t>
  </si>
  <si>
    <t xml:space="preserve">list price  </t>
  </si>
  <si>
    <t>Slovania</t>
  </si>
  <si>
    <t>DKK/EUR</t>
  </si>
  <si>
    <t>NOK/EUR</t>
  </si>
  <si>
    <t>PLN/EUR</t>
  </si>
  <si>
    <t>SEK/EUR</t>
  </si>
  <si>
    <t>Eurotruck Niederndorf + others</t>
  </si>
  <si>
    <t>Discounts</t>
  </si>
  <si>
    <t>Net.price excl.VAT NOK</t>
  </si>
  <si>
    <t>Net. Price after discount SEK</t>
  </si>
  <si>
    <t>Net.price excl.VAT SEK</t>
  </si>
  <si>
    <t>Net. Price after discount NOK</t>
  </si>
  <si>
    <t>Net. Price after discount EUR</t>
  </si>
  <si>
    <t>Ireland</t>
  </si>
  <si>
    <t>Ovennævnte priser indsamles én gang ugentlig og kan derfor have ændret sig siden. Der tages forbehold for fejl.</t>
  </si>
  <si>
    <t>Husk stationsfaktura i Grækenland.  Der tages forbehold for fejl og ændringer i afgiftrefusionerne, priser og informationer.</t>
  </si>
  <si>
    <t>Prices without VAT in countries where it is refundable and discounts are not deduced here.</t>
  </si>
  <si>
    <t>Prices above are collected once a week and be changed since then. All prices are collected with the risk of mistakes .</t>
  </si>
  <si>
    <t xml:space="preserve"> Prices above are collected once a week and be changed since then. All prices are collected with the risk of mistakes .</t>
  </si>
  <si>
    <t>For VAT refund all white receips from Tank Stations in Latvia and Lithuania must be kept and attached to the corresponding Statoil invoice.</t>
  </si>
  <si>
    <t xml:space="preserve"> Prices are without VAT in countries where it can be refunded and possible discounts are not deduced here</t>
  </si>
  <si>
    <t>Prisen er netto excl. moms i lande hvor den refunderes – Evt. rabat er ikke fra trukket.</t>
  </si>
  <si>
    <t xml:space="preserve">Ovennævnte priser indsamles én gang ugentlig og kan derfor have ændret sig siden. Der tages forbehold for fejl. </t>
  </si>
  <si>
    <t>Prices above are collected once a week and be changed since then. All prices are collected with the risk of mistakes</t>
  </si>
  <si>
    <t>inc. VAT</t>
  </si>
  <si>
    <t>A1 after Milan,  inc. VAT</t>
  </si>
  <si>
    <t>IRUN Cepsa</t>
  </si>
  <si>
    <t>D</t>
  </si>
  <si>
    <t>A7, An der Autobahn 1</t>
  </si>
  <si>
    <t>,</t>
  </si>
  <si>
    <t>OMV Gries Brennersee</t>
  </si>
  <si>
    <t>Hart/Villach</t>
  </si>
  <si>
    <t>Agip IBK-Amras</t>
  </si>
  <si>
    <t>St. Priest Truckstop</t>
  </si>
  <si>
    <t>Macon BP</t>
  </si>
  <si>
    <t>Bockenem</t>
  </si>
  <si>
    <t>Köln Truckstop</t>
  </si>
  <si>
    <t>Vogelsdorf Aral</t>
  </si>
  <si>
    <t>Farhbinde</t>
  </si>
  <si>
    <t>Schwarmstedt</t>
  </si>
  <si>
    <t>Regensburg Truckstop</t>
  </si>
  <si>
    <t>Schlüsselfeld</t>
  </si>
  <si>
    <t>Kiel</t>
  </si>
  <si>
    <t>Molfsee Syd f. Kiel</t>
  </si>
  <si>
    <t>Reinfeld</t>
  </si>
  <si>
    <t>Agip Holdorf</t>
  </si>
  <si>
    <t>Briviesca</t>
  </si>
  <si>
    <t>Lancaster</t>
  </si>
  <si>
    <t>Prisen er netto uden moms – i de lande hvor moms refunderes -, evt. rabatter til kunder er ikke  fratrukket).</t>
  </si>
  <si>
    <t>Nettopriser på rekommenderade stationer: (Priset är netto, exklusive moms, eventuella kundrabatter är inte avdragna).</t>
  </si>
  <si>
    <t>list price</t>
  </si>
  <si>
    <t>Russia - RUB</t>
  </si>
  <si>
    <t xml:space="preserve"> </t>
  </si>
  <si>
    <t>Ilsfeld Truckst.</t>
  </si>
  <si>
    <t xml:space="preserve">Aral Bockel/Gyhum </t>
  </si>
  <si>
    <t>Schopsdorf</t>
  </si>
  <si>
    <t>Zorbau</t>
  </si>
  <si>
    <t xml:space="preserve">Venlo  </t>
  </si>
  <si>
    <t>Breda Autodieseloil</t>
  </si>
  <si>
    <t>Kufstein</t>
  </si>
  <si>
    <t>Le Havre</t>
  </si>
  <si>
    <t>ROYE BP Truckstop</t>
  </si>
  <si>
    <t>Calais</t>
  </si>
  <si>
    <t>Serbia - RSD</t>
  </si>
  <si>
    <t>Poweroil list price</t>
  </si>
  <si>
    <t>G.&amp;V. / BP list price</t>
  </si>
  <si>
    <t>Pumpprice</t>
  </si>
  <si>
    <t>Station</t>
  </si>
  <si>
    <t>STATOIL FUEL &amp; RETAIL - PRICE GUIDE</t>
  </si>
</sst>
</file>

<file path=xl/styles.xml><?xml version="1.0" encoding="utf-8"?>
<styleSheet xmlns="http://schemas.openxmlformats.org/spreadsheetml/2006/main">
  <numFmts count="4">
    <numFmt numFmtId="164" formatCode="0.000"/>
    <numFmt numFmtId="165" formatCode="0.0%"/>
    <numFmt numFmtId="166" formatCode="0.0000"/>
    <numFmt numFmtId="167" formatCode="#,##0.0000"/>
  </numFmts>
  <fonts count="23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Calibri"/>
      <family val="2"/>
    </font>
    <font>
      <b/>
      <sz val="12"/>
      <color indexed="55"/>
      <name val="Calibri"/>
      <family val="2"/>
    </font>
    <font>
      <b/>
      <sz val="12"/>
      <color indexed="23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0"/>
      <color indexed="23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23"/>
      <name val="Calibri"/>
      <family val="2"/>
      <scheme val="minor"/>
    </font>
    <font>
      <b/>
      <sz val="16"/>
      <name val="Lucida Sans"/>
      <family val="2"/>
    </font>
    <font>
      <sz val="10"/>
      <name val="Lucida Sans"/>
      <family val="2"/>
    </font>
    <font>
      <sz val="10"/>
      <color indexed="9"/>
      <name val="Lucida Sans"/>
      <family val="2"/>
    </font>
    <font>
      <sz val="9"/>
      <name val="Lucida Sans"/>
      <family val="2"/>
    </font>
    <font>
      <sz val="8"/>
      <name val="Lucida Sans"/>
      <family val="2"/>
    </font>
    <font>
      <b/>
      <sz val="10"/>
      <color theme="0"/>
      <name val="Lucida Sans"/>
      <family val="2"/>
    </font>
    <font>
      <sz val="8"/>
      <color indexed="8"/>
      <name val="Lucida Sans"/>
      <family val="2"/>
    </font>
    <font>
      <sz val="7"/>
      <name val="Lucida Sans"/>
      <family val="2"/>
    </font>
    <font>
      <sz val="7"/>
      <color indexed="9"/>
      <name val="Lucida Sans"/>
      <family val="2"/>
    </font>
    <font>
      <sz val="8"/>
      <color indexed="9"/>
      <name val="Lucida Sans"/>
      <family val="2"/>
    </font>
  </fonts>
  <fills count="11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524E4F"/>
        <bgColor indexed="64"/>
      </patternFill>
    </fill>
    <fill>
      <patternFill patternType="solid">
        <fgColor rgb="FFF3F3F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7" fillId="0" borderId="0" applyNumberFormat="0" applyAlignment="0">
      <alignment horizontal="left" vertical="top" wrapText="1"/>
    </xf>
    <xf numFmtId="0" fontId="7" fillId="10" borderId="0" applyNumberFormat="0" applyAlignment="0">
      <alignment horizontal="left" vertical="top" wrapText="1"/>
    </xf>
  </cellStyleXfs>
  <cellXfs count="157">
    <xf numFmtId="0" fontId="0" fillId="0" borderId="0" xfId="0"/>
    <xf numFmtId="0" fontId="2" fillId="0" borderId="0" xfId="0" applyFont="1" applyBorder="1"/>
    <xf numFmtId="164" fontId="2" fillId="0" borderId="0" xfId="0" applyNumberFormat="1" applyFont="1" applyBorder="1"/>
    <xf numFmtId="0" fontId="0" fillId="2" borderId="0" xfId="0" applyFill="1"/>
    <xf numFmtId="0" fontId="0" fillId="2" borderId="0" xfId="0" applyFill="1" applyAlignment="1">
      <alignment horizontal="center"/>
    </xf>
    <xf numFmtId="164" fontId="0" fillId="2" borderId="0" xfId="0" applyNumberFormat="1" applyFill="1"/>
    <xf numFmtId="0" fontId="1" fillId="0" borderId="0" xfId="0" applyFont="1" applyBorder="1"/>
    <xf numFmtId="0" fontId="0" fillId="3" borderId="0" xfId="0" applyFill="1"/>
    <xf numFmtId="0" fontId="0" fillId="3" borderId="0" xfId="0" applyFill="1" applyAlignment="1">
      <alignment horizontal="center"/>
    </xf>
    <xf numFmtId="0" fontId="0" fillId="4" borderId="0" xfId="0" applyFill="1"/>
    <xf numFmtId="0" fontId="4" fillId="3" borderId="0" xfId="0" applyFont="1" applyFill="1" applyBorder="1" applyAlignment="1">
      <alignment horizontal="center" vertical="center" wrapText="1"/>
    </xf>
    <xf numFmtId="164" fontId="4" fillId="3" borderId="0" xfId="0" applyNumberFormat="1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164" fontId="5" fillId="3" borderId="0" xfId="0" applyNumberFormat="1" applyFont="1" applyFill="1" applyBorder="1" applyAlignment="1">
      <alignment horizontal="center" vertical="center" wrapText="1"/>
    </xf>
    <xf numFmtId="0" fontId="0" fillId="5" borderId="0" xfId="0" applyFill="1"/>
    <xf numFmtId="0" fontId="6" fillId="3" borderId="0" xfId="0" applyFont="1" applyFill="1" applyBorder="1" applyAlignment="1">
      <alignment vertical="top" wrapText="1"/>
    </xf>
    <xf numFmtId="164" fontId="6" fillId="3" borderId="0" xfId="0" applyNumberFormat="1" applyFont="1" applyFill="1" applyBorder="1" applyAlignment="1">
      <alignment vertical="top" wrapText="1"/>
    </xf>
    <xf numFmtId="164" fontId="6" fillId="3" borderId="0" xfId="0" applyNumberFormat="1" applyFont="1" applyFill="1" applyBorder="1" applyAlignment="1">
      <alignment horizontal="center" vertical="top" wrapText="1"/>
    </xf>
    <xf numFmtId="9" fontId="6" fillId="3" borderId="0" xfId="0" applyNumberFormat="1" applyFont="1" applyFill="1" applyBorder="1" applyAlignment="1">
      <alignment vertical="top" wrapText="1"/>
    </xf>
    <xf numFmtId="0" fontId="6" fillId="4" borderId="0" xfId="0" applyFont="1" applyFill="1" applyBorder="1" applyAlignment="1">
      <alignment vertical="top" wrapText="1"/>
    </xf>
    <xf numFmtId="164" fontId="6" fillId="4" borderId="0" xfId="0" applyNumberFormat="1" applyFont="1" applyFill="1" applyBorder="1" applyAlignment="1">
      <alignment vertical="top" wrapText="1"/>
    </xf>
    <xf numFmtId="9" fontId="6" fillId="4" borderId="0" xfId="0" applyNumberFormat="1" applyFont="1" applyFill="1" applyBorder="1" applyAlignment="1">
      <alignment vertical="top" wrapText="1"/>
    </xf>
    <xf numFmtId="0" fontId="6" fillId="3" borderId="0" xfId="0" applyFont="1" applyFill="1" applyBorder="1"/>
    <xf numFmtId="0" fontId="6" fillId="3" borderId="0" xfId="0" applyFont="1" applyFill="1" applyBorder="1" applyAlignment="1">
      <alignment horizontal="left" vertical="top" wrapText="1"/>
    </xf>
    <xf numFmtId="165" fontId="6" fillId="3" borderId="0" xfId="0" applyNumberFormat="1" applyFont="1" applyFill="1" applyBorder="1" applyAlignment="1">
      <alignment vertical="top" wrapText="1"/>
    </xf>
    <xf numFmtId="165" fontId="6" fillId="4" borderId="0" xfId="0" applyNumberFormat="1" applyFont="1" applyFill="1" applyBorder="1" applyAlignment="1">
      <alignment vertical="top" wrapText="1"/>
    </xf>
    <xf numFmtId="0" fontId="0" fillId="2" borderId="0" xfId="0" applyFill="1" applyAlignment="1">
      <alignment horizontal="left"/>
    </xf>
    <xf numFmtId="0" fontId="4" fillId="3" borderId="0" xfId="0" applyFont="1" applyFill="1" applyBorder="1" applyAlignment="1">
      <alignment horizontal="left" vertical="center" wrapText="1"/>
    </xf>
    <xf numFmtId="164" fontId="6" fillId="6" borderId="0" xfId="0" applyNumberFormat="1" applyFont="1" applyFill="1" applyBorder="1" applyAlignment="1">
      <alignment horizontal="center" vertical="top" wrapText="1"/>
    </xf>
    <xf numFmtId="0" fontId="6" fillId="4" borderId="0" xfId="0" applyFont="1" applyFill="1" applyBorder="1" applyAlignment="1">
      <alignment horizontal="left" vertical="top" wrapText="1"/>
    </xf>
    <xf numFmtId="0" fontId="5" fillId="5" borderId="0" xfId="0" applyFont="1" applyFill="1" applyBorder="1" applyAlignment="1">
      <alignment horizontal="center" vertical="center" wrapText="1"/>
    </xf>
    <xf numFmtId="164" fontId="5" fillId="5" borderId="0" xfId="0" applyNumberFormat="1" applyFont="1" applyFill="1" applyBorder="1" applyAlignment="1">
      <alignment horizontal="center" vertical="center" wrapText="1"/>
    </xf>
    <xf numFmtId="0" fontId="1" fillId="4" borderId="0" xfId="0" applyFont="1" applyFill="1" applyBorder="1"/>
    <xf numFmtId="0" fontId="2" fillId="4" borderId="0" xfId="0" applyFont="1" applyFill="1" applyBorder="1"/>
    <xf numFmtId="0" fontId="1" fillId="3" borderId="0" xfId="0" applyFont="1" applyFill="1" applyBorder="1"/>
    <xf numFmtId="0" fontId="2" fillId="3" borderId="0" xfId="0" applyFont="1" applyFill="1" applyBorder="1"/>
    <xf numFmtId="164" fontId="2" fillId="3" borderId="0" xfId="0" applyNumberFormat="1" applyFont="1" applyFill="1" applyBorder="1"/>
    <xf numFmtId="0" fontId="1" fillId="4" borderId="1" xfId="0" applyFont="1" applyFill="1" applyBorder="1"/>
    <xf numFmtId="0" fontId="1" fillId="3" borderId="1" xfId="0" applyFont="1" applyFill="1" applyBorder="1"/>
    <xf numFmtId="0" fontId="1" fillId="3" borderId="2" xfId="0" applyFont="1" applyFill="1" applyBorder="1"/>
    <xf numFmtId="0" fontId="2" fillId="3" borderId="3" xfId="0" applyFont="1" applyFill="1" applyBorder="1"/>
    <xf numFmtId="0" fontId="3" fillId="3" borderId="0" xfId="0" applyFont="1" applyFill="1" applyBorder="1"/>
    <xf numFmtId="164" fontId="3" fillId="3" borderId="0" xfId="0" applyNumberFormat="1" applyFont="1" applyFill="1" applyBorder="1"/>
    <xf numFmtId="166" fontId="6" fillId="3" borderId="0" xfId="0" applyNumberFormat="1" applyFont="1" applyFill="1" applyBorder="1" applyAlignment="1">
      <alignment horizontal="center" vertical="top" wrapText="1"/>
    </xf>
    <xf numFmtId="166" fontId="6" fillId="4" borderId="0" xfId="0" applyNumberFormat="1" applyFont="1" applyFill="1" applyBorder="1" applyAlignment="1">
      <alignment horizontal="center" vertical="top" wrapText="1"/>
    </xf>
    <xf numFmtId="9" fontId="2" fillId="7" borderId="4" xfId="0" applyNumberFormat="1" applyFont="1" applyFill="1" applyBorder="1"/>
    <xf numFmtId="165" fontId="2" fillId="7" borderId="4" xfId="0" applyNumberFormat="1" applyFont="1" applyFill="1" applyBorder="1"/>
    <xf numFmtId="9" fontId="2" fillId="7" borderId="5" xfId="0" applyNumberFormat="1" applyFont="1" applyFill="1" applyBorder="1"/>
    <xf numFmtId="0" fontId="0" fillId="3" borderId="0" xfId="0" applyFill="1" applyAlignment="1">
      <alignment horizontal="left"/>
    </xf>
    <xf numFmtId="164" fontId="0" fillId="3" borderId="0" xfId="0" applyNumberFormat="1" applyFill="1"/>
    <xf numFmtId="0" fontId="6" fillId="4" borderId="0" xfId="0" applyFont="1" applyFill="1" applyBorder="1"/>
    <xf numFmtId="167" fontId="2" fillId="7" borderId="4" xfId="0" applyNumberFormat="1" applyFont="1" applyFill="1" applyBorder="1"/>
    <xf numFmtId="164" fontId="3" fillId="3" borderId="0" xfId="0" applyNumberFormat="1" applyFont="1" applyFill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164" fontId="2" fillId="3" borderId="0" xfId="0" applyNumberFormat="1" applyFont="1" applyFill="1" applyBorder="1" applyAlignment="1">
      <alignment horizontal="right"/>
    </xf>
    <xf numFmtId="167" fontId="2" fillId="7" borderId="5" xfId="0" applyNumberFormat="1" applyFont="1" applyFill="1" applyBorder="1"/>
    <xf numFmtId="164" fontId="3" fillId="3" borderId="0" xfId="0" applyNumberFormat="1" applyFont="1" applyFill="1" applyBorder="1" applyAlignment="1"/>
    <xf numFmtId="164" fontId="2" fillId="3" borderId="0" xfId="0" applyNumberFormat="1" applyFont="1" applyFill="1" applyBorder="1" applyAlignment="1"/>
    <xf numFmtId="164" fontId="2" fillId="0" borderId="0" xfId="0" applyNumberFormat="1" applyFont="1" applyBorder="1" applyAlignment="1"/>
    <xf numFmtId="2" fontId="3" fillId="3" borderId="0" xfId="0" applyNumberFormat="1" applyFont="1" applyFill="1" applyBorder="1" applyAlignment="1"/>
    <xf numFmtId="2" fontId="2" fillId="3" borderId="0" xfId="0" applyNumberFormat="1" applyFont="1" applyFill="1" applyBorder="1" applyAlignment="1"/>
    <xf numFmtId="2" fontId="2" fillId="0" borderId="0" xfId="0" applyNumberFormat="1" applyFont="1" applyBorder="1" applyAlignment="1"/>
    <xf numFmtId="0" fontId="10" fillId="0" borderId="0" xfId="0" applyFont="1" applyBorder="1"/>
    <xf numFmtId="0" fontId="9" fillId="0" borderId="0" xfId="0" applyFont="1" applyBorder="1"/>
    <xf numFmtId="2" fontId="9" fillId="0" borderId="0" xfId="0" applyNumberFormat="1" applyFont="1" applyBorder="1" applyAlignment="1"/>
    <xf numFmtId="164" fontId="9" fillId="8" borderId="0" xfId="0" applyNumberFormat="1" applyFont="1" applyFill="1" applyBorder="1" applyAlignment="1"/>
    <xf numFmtId="164" fontId="9" fillId="0" borderId="0" xfId="0" applyNumberFormat="1" applyFont="1" applyBorder="1" applyAlignment="1">
      <alignment horizontal="right"/>
    </xf>
    <xf numFmtId="164" fontId="9" fillId="0" borderId="0" xfId="0" applyNumberFormat="1" applyFont="1" applyBorder="1"/>
    <xf numFmtId="0" fontId="10" fillId="4" borderId="0" xfId="0" applyFont="1" applyFill="1" applyBorder="1"/>
    <xf numFmtId="0" fontId="9" fillId="4" borderId="0" xfId="0" applyFont="1" applyFill="1" applyBorder="1"/>
    <xf numFmtId="2" fontId="9" fillId="4" borderId="0" xfId="0" applyNumberFormat="1" applyFont="1" applyFill="1" applyBorder="1" applyAlignment="1"/>
    <xf numFmtId="164" fontId="9" fillId="4" borderId="0" xfId="0" applyNumberFormat="1" applyFont="1" applyFill="1" applyBorder="1" applyAlignment="1">
      <alignment horizontal="right"/>
    </xf>
    <xf numFmtId="164" fontId="9" fillId="4" borderId="0" xfId="0" applyNumberFormat="1" applyFont="1" applyFill="1" applyBorder="1"/>
    <xf numFmtId="2" fontId="9" fillId="8" borderId="0" xfId="0" applyNumberFormat="1" applyFont="1" applyFill="1" applyBorder="1" applyAlignment="1"/>
    <xf numFmtId="164" fontId="9" fillId="4" borderId="0" xfId="0" applyNumberFormat="1" applyFont="1" applyFill="1" applyBorder="1" applyAlignment="1"/>
    <xf numFmtId="164" fontId="9" fillId="0" borderId="0" xfId="0" applyNumberFormat="1" applyFont="1" applyBorder="1" applyAlignment="1"/>
    <xf numFmtId="164" fontId="9" fillId="3" borderId="0" xfId="0" applyNumberFormat="1" applyFont="1" applyFill="1" applyBorder="1" applyAlignment="1">
      <alignment horizontal="right"/>
    </xf>
    <xf numFmtId="0" fontId="10" fillId="3" borderId="0" xfId="0" applyFont="1" applyFill="1" applyBorder="1"/>
    <xf numFmtId="0" fontId="9" fillId="3" borderId="0" xfId="0" applyFont="1" applyFill="1" applyBorder="1"/>
    <xf numFmtId="2" fontId="9" fillId="3" borderId="0" xfId="0" applyNumberFormat="1" applyFont="1" applyFill="1" applyBorder="1" applyAlignment="1"/>
    <xf numFmtId="164" fontId="9" fillId="3" borderId="0" xfId="0" applyNumberFormat="1" applyFont="1" applyFill="1" applyBorder="1"/>
    <xf numFmtId="164" fontId="9" fillId="3" borderId="0" xfId="0" applyNumberFormat="1" applyFont="1" applyFill="1" applyBorder="1" applyAlignment="1"/>
    <xf numFmtId="0" fontId="11" fillId="3" borderId="0" xfId="0" applyFont="1" applyFill="1" applyBorder="1" applyAlignment="1">
      <alignment vertical="top" wrapText="1"/>
    </xf>
    <xf numFmtId="0" fontId="11" fillId="4" borderId="0" xfId="0" applyFont="1" applyFill="1" applyBorder="1" applyAlignment="1">
      <alignment vertical="top" wrapText="1"/>
    </xf>
    <xf numFmtId="0" fontId="11" fillId="3" borderId="0" xfId="0" applyFont="1" applyFill="1" applyBorder="1"/>
    <xf numFmtId="0" fontId="11" fillId="4" borderId="0" xfId="0" applyFont="1" applyFill="1" applyBorder="1"/>
    <xf numFmtId="0" fontId="11" fillId="3" borderId="0" xfId="0" applyFont="1" applyFill="1" applyBorder="1" applyAlignment="1">
      <alignment horizontal="left" vertical="top" wrapText="1"/>
    </xf>
    <xf numFmtId="0" fontId="12" fillId="5" borderId="0" xfId="0" applyFont="1" applyFill="1" applyBorder="1" applyAlignment="1">
      <alignment horizontal="center" wrapText="1"/>
    </xf>
    <xf numFmtId="2" fontId="12" fillId="5" borderId="0" xfId="0" applyNumberFormat="1" applyFont="1" applyFill="1" applyBorder="1" applyAlignment="1">
      <alignment horizontal="center" wrapText="1"/>
    </xf>
    <xf numFmtId="164" fontId="12" fillId="5" borderId="0" xfId="0" applyNumberFormat="1" applyFont="1" applyFill="1" applyBorder="1" applyAlignment="1">
      <alignment horizontal="center" wrapText="1"/>
    </xf>
    <xf numFmtId="0" fontId="18" fillId="9" borderId="0" xfId="0" applyFont="1" applyFill="1" applyBorder="1" applyAlignment="1">
      <alignment horizontal="center" vertical="center" wrapText="1"/>
    </xf>
    <xf numFmtId="0" fontId="18" fillId="9" borderId="0" xfId="0" applyFont="1" applyFill="1" applyBorder="1" applyAlignment="1">
      <alignment horizontal="center" vertical="center" wrapText="1"/>
    </xf>
    <xf numFmtId="164" fontId="18" fillId="9" borderId="0" xfId="0" applyNumberFormat="1" applyFont="1" applyFill="1" applyBorder="1" applyAlignment="1">
      <alignment horizontal="center" vertical="center" wrapText="1"/>
    </xf>
    <xf numFmtId="0" fontId="17" fillId="0" borderId="0" xfId="1" applyFont="1" applyFill="1" applyAlignment="1">
      <alignment vertical="top"/>
    </xf>
    <xf numFmtId="164" fontId="17" fillId="0" borderId="0" xfId="1" applyNumberFormat="1" applyFont="1" applyFill="1" applyAlignment="1">
      <alignment vertical="top"/>
    </xf>
    <xf numFmtId="9" fontId="17" fillId="0" borderId="0" xfId="1" applyNumberFormat="1" applyFont="1" applyFill="1" applyAlignment="1">
      <alignment horizontal="center" vertical="top"/>
    </xf>
    <xf numFmtId="0" fontId="16" fillId="0" borderId="0" xfId="1" applyFont="1" applyFill="1" applyAlignment="1">
      <alignment vertical="top"/>
    </xf>
    <xf numFmtId="0" fontId="17" fillId="0" borderId="0" xfId="2" applyFont="1" applyFill="1" applyAlignment="1">
      <alignment horizontal="left" vertical="top" wrapText="1"/>
    </xf>
    <xf numFmtId="0" fontId="17" fillId="0" borderId="0" xfId="2" applyFont="1" applyFill="1" applyAlignment="1">
      <alignment vertical="top" wrapText="1"/>
    </xf>
    <xf numFmtId="164" fontId="17" fillId="0" borderId="0" xfId="2" applyNumberFormat="1" applyFont="1" applyFill="1" applyAlignment="1">
      <alignment horizontal="right" vertical="top" wrapText="1"/>
    </xf>
    <xf numFmtId="0" fontId="17" fillId="0" borderId="0" xfId="2" applyFont="1" applyFill="1" applyAlignment="1">
      <alignment horizontal="center" vertical="top" wrapText="1"/>
    </xf>
    <xf numFmtId="9" fontId="17" fillId="0" borderId="0" xfId="2" applyNumberFormat="1" applyFont="1" applyFill="1" applyAlignment="1">
      <alignment horizontal="center" vertical="top" wrapText="1"/>
    </xf>
    <xf numFmtId="0" fontId="14" fillId="0" borderId="0" xfId="0" applyFont="1" applyFill="1" applyAlignment="1">
      <alignment vertical="top"/>
    </xf>
    <xf numFmtId="0" fontId="15" fillId="0" borderId="0" xfId="0" applyFont="1" applyFill="1" applyAlignment="1">
      <alignment vertical="top"/>
    </xf>
    <xf numFmtId="0" fontId="17" fillId="0" borderId="0" xfId="1" applyFont="1" applyFill="1" applyAlignment="1">
      <alignment horizontal="left" vertical="top" wrapText="1"/>
    </xf>
    <xf numFmtId="0" fontId="17" fillId="0" borderId="0" xfId="1" applyFont="1" applyFill="1" applyAlignment="1">
      <alignment vertical="top" wrapText="1"/>
    </xf>
    <xf numFmtId="164" fontId="17" fillId="0" borderId="0" xfId="1" applyNumberFormat="1" applyFont="1" applyFill="1" applyAlignment="1">
      <alignment horizontal="right" vertical="top" wrapText="1"/>
    </xf>
    <xf numFmtId="0" fontId="17" fillId="0" borderId="0" xfId="1" applyFont="1" applyFill="1" applyAlignment="1">
      <alignment horizontal="center" vertical="top" wrapText="1"/>
    </xf>
    <xf numFmtId="9" fontId="17" fillId="0" borderId="0" xfId="1" applyNumberFormat="1" applyFont="1" applyFill="1" applyAlignment="1">
      <alignment horizontal="center" vertical="top" wrapText="1"/>
    </xf>
    <xf numFmtId="0" fontId="17" fillId="0" borderId="0" xfId="2" applyFont="1" applyFill="1" applyAlignment="1">
      <alignment vertical="top"/>
    </xf>
    <xf numFmtId="165" fontId="17" fillId="0" borderId="0" xfId="2" applyNumberFormat="1" applyFont="1" applyFill="1" applyAlignment="1">
      <alignment horizontal="center" vertical="top" wrapText="1"/>
    </xf>
    <xf numFmtId="164" fontId="17" fillId="0" borderId="0" xfId="1" applyNumberFormat="1" applyFont="1" applyFill="1" applyAlignment="1">
      <alignment vertical="top" wrapText="1"/>
    </xf>
    <xf numFmtId="164" fontId="17" fillId="0" borderId="0" xfId="1" applyNumberFormat="1" applyFont="1" applyFill="1" applyAlignment="1">
      <alignment horizontal="center" vertical="top" wrapText="1"/>
    </xf>
    <xf numFmtId="165" fontId="17" fillId="0" borderId="0" xfId="1" applyNumberFormat="1" applyFont="1" applyFill="1" applyAlignment="1">
      <alignment horizontal="center" vertical="top" wrapText="1"/>
    </xf>
    <xf numFmtId="165" fontId="17" fillId="0" borderId="0" xfId="1" applyNumberFormat="1" applyFont="1" applyFill="1" applyAlignment="1">
      <alignment vertical="top" wrapText="1"/>
    </xf>
    <xf numFmtId="49" fontId="17" fillId="0" borderId="0" xfId="1" applyNumberFormat="1" applyFont="1" applyFill="1" applyAlignment="1">
      <alignment vertical="top" wrapText="1"/>
    </xf>
    <xf numFmtId="164" fontId="17" fillId="0" borderId="0" xfId="2" applyNumberFormat="1" applyFont="1" applyFill="1" applyAlignment="1">
      <alignment vertical="top" wrapText="1"/>
    </xf>
    <xf numFmtId="164" fontId="17" fillId="0" borderId="0" xfId="2" applyNumberFormat="1" applyFont="1" applyFill="1" applyAlignment="1">
      <alignment horizontal="center" vertical="top" wrapText="1"/>
    </xf>
    <xf numFmtId="165" fontId="17" fillId="0" borderId="0" xfId="2" applyNumberFormat="1" applyFont="1" applyFill="1" applyAlignment="1">
      <alignment vertical="top" wrapText="1"/>
    </xf>
    <xf numFmtId="49" fontId="17" fillId="0" borderId="0" xfId="2" applyNumberFormat="1" applyFont="1" applyFill="1" applyAlignment="1">
      <alignment vertical="top" wrapText="1"/>
    </xf>
    <xf numFmtId="0" fontId="19" fillId="0" borderId="0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vertical="top" wrapText="1"/>
    </xf>
    <xf numFmtId="164" fontId="19" fillId="0" borderId="0" xfId="0" applyNumberFormat="1" applyFont="1" applyFill="1" applyBorder="1" applyAlignment="1">
      <alignment vertical="top" wrapText="1"/>
    </xf>
    <xf numFmtId="164" fontId="19" fillId="0" borderId="0" xfId="0" applyNumberFormat="1" applyFont="1" applyFill="1" applyBorder="1" applyAlignment="1">
      <alignment horizontal="right" vertical="top" wrapText="1"/>
    </xf>
    <xf numFmtId="164" fontId="19" fillId="0" borderId="0" xfId="0" applyNumberFormat="1" applyFont="1" applyFill="1" applyBorder="1" applyAlignment="1">
      <alignment horizontal="center" vertical="top" wrapText="1"/>
    </xf>
    <xf numFmtId="9" fontId="19" fillId="0" borderId="0" xfId="0" applyNumberFormat="1" applyFont="1" applyFill="1" applyBorder="1" applyAlignment="1">
      <alignment horizontal="center" vertical="top" wrapText="1"/>
    </xf>
    <xf numFmtId="9" fontId="19" fillId="0" borderId="0" xfId="0" applyNumberFormat="1" applyFont="1" applyFill="1" applyBorder="1" applyAlignment="1">
      <alignment vertical="top" wrapText="1"/>
    </xf>
    <xf numFmtId="49" fontId="19" fillId="0" borderId="0" xfId="0" applyNumberFormat="1" applyFont="1" applyFill="1" applyBorder="1" applyAlignment="1">
      <alignment vertical="top" wrapText="1"/>
    </xf>
    <xf numFmtId="0" fontId="19" fillId="0" borderId="0" xfId="0" applyFont="1" applyFill="1" applyBorder="1" applyAlignment="1">
      <alignment vertical="top"/>
    </xf>
    <xf numFmtId="165" fontId="19" fillId="0" borderId="0" xfId="0" applyNumberFormat="1" applyFont="1" applyFill="1" applyBorder="1" applyAlignment="1">
      <alignment vertical="top" wrapText="1"/>
    </xf>
    <xf numFmtId="0" fontId="19" fillId="0" borderId="0" xfId="0" applyNumberFormat="1" applyFont="1" applyFill="1" applyBorder="1" applyAlignment="1">
      <alignment vertical="top" wrapText="1"/>
    </xf>
    <xf numFmtId="165" fontId="19" fillId="0" borderId="0" xfId="0" applyNumberFormat="1" applyFont="1" applyFill="1" applyBorder="1" applyAlignment="1">
      <alignment horizontal="center" vertical="top" wrapText="1"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 horizontal="left" vertical="center"/>
    </xf>
    <xf numFmtId="164" fontId="20" fillId="0" borderId="0" xfId="0" applyNumberFormat="1" applyFont="1" applyFill="1" applyAlignment="1">
      <alignment vertical="center"/>
    </xf>
    <xf numFmtId="0" fontId="20" fillId="0" borderId="0" xfId="0" applyFont="1" applyFill="1" applyAlignment="1">
      <alignment horizontal="right" vertical="center"/>
    </xf>
    <xf numFmtId="0" fontId="20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vertical="center"/>
    </xf>
    <xf numFmtId="164" fontId="14" fillId="0" borderId="0" xfId="0" applyNumberFormat="1" applyFont="1" applyFill="1" applyAlignment="1">
      <alignment vertical="center"/>
    </xf>
    <xf numFmtId="0" fontId="14" fillId="0" borderId="0" xfId="0" applyFont="1" applyFill="1" applyAlignment="1">
      <alignment horizontal="right" vertical="center"/>
    </xf>
    <xf numFmtId="0" fontId="14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8" fillId="5" borderId="6" xfId="0" applyFont="1" applyFill="1" applyBorder="1" applyAlignment="1">
      <alignment horizontal="center"/>
    </xf>
    <xf numFmtId="0" fontId="8" fillId="5" borderId="7" xfId="0" applyFont="1" applyFill="1" applyBorder="1" applyAlignment="1">
      <alignment horizontal="center"/>
    </xf>
    <xf numFmtId="0" fontId="8" fillId="5" borderId="8" xfId="0" applyFont="1" applyFill="1" applyBorder="1" applyAlignment="1">
      <alignment horizontal="center"/>
    </xf>
    <xf numFmtId="0" fontId="20" fillId="0" borderId="0" xfId="0" applyFont="1" applyFill="1" applyAlignment="1">
      <alignment vertical="center"/>
    </xf>
    <xf numFmtId="164" fontId="18" fillId="9" borderId="0" xfId="0" applyNumberFormat="1" applyFont="1" applyFill="1" applyBorder="1" applyAlignment="1">
      <alignment horizontal="center" vertical="center" wrapText="1"/>
    </xf>
    <xf numFmtId="0" fontId="18" fillId="9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20" fillId="0" borderId="0" xfId="0" applyFont="1" applyFill="1" applyAlignment="1">
      <alignment horizontal="left" vertical="center"/>
    </xf>
    <xf numFmtId="0" fontId="5" fillId="5" borderId="0" xfId="0" applyFont="1" applyFill="1" applyBorder="1" applyAlignment="1">
      <alignment horizontal="center" vertical="center" wrapText="1"/>
    </xf>
    <xf numFmtId="164" fontId="5" fillId="5" borderId="0" xfId="0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statoil 1" xfId="1"/>
    <cellStyle name="statoil 2" xfId="2"/>
  </cellStyles>
  <dxfs count="9">
    <dxf>
      <fill>
        <patternFill>
          <bgColor rgb="FFF3F3F3"/>
        </patternFill>
      </fill>
    </dxf>
    <dxf>
      <fill>
        <patternFill>
          <bgColor rgb="FFF3F3F3"/>
        </patternFill>
      </fill>
    </dxf>
    <dxf>
      <fill>
        <patternFill>
          <bgColor rgb="FFF3F3F3"/>
        </patternFill>
      </fill>
    </dxf>
    <dxf>
      <fill>
        <patternFill>
          <bgColor rgb="FFF3F3F3"/>
        </patternFill>
      </fill>
    </dxf>
    <dxf>
      <fill>
        <patternFill>
          <bgColor rgb="FFF3F3F3"/>
        </patternFill>
      </fill>
    </dxf>
    <dxf>
      <fill>
        <patternFill>
          <bgColor rgb="FFF3F3F3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theme="0"/>
      </font>
      <fill>
        <patternFill>
          <bgColor rgb="FF524E4F"/>
        </patternFill>
      </fill>
    </dxf>
    <dxf>
      <font>
        <color auto="1"/>
      </font>
    </dxf>
  </dxfs>
  <tableStyles count="1" defaultTableStyle="TableStyleMedium9" defaultPivotStyle="PivotStyleLight16">
    <tableStyle name="Statoil" pivot="0" count="4">
      <tableStyleElement type="wholeTable" dxfId="8"/>
      <tableStyleElement type="headerRow" dxfId="7"/>
      <tableStyleElement type="firstRowStripe" dxfId="6"/>
      <tableStyleElement type="secondRowStripe" dxfId="5"/>
    </tableStyle>
  </tableStyles>
  <colors>
    <mruColors>
      <color rgb="FFF3F3F3"/>
      <color rgb="FF524E4F"/>
      <color rgb="FFF3EAF3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98"/>
  <sheetViews>
    <sheetView showGridLines="0" zoomScaleNormal="100" workbookViewId="0">
      <pane ySplit="1" topLeftCell="A2" activePane="bottomLeft" state="frozen"/>
      <selection activeCell="E48" sqref="E48"/>
      <selection pane="bottomLeft" activeCell="E48" sqref="E48"/>
    </sheetView>
  </sheetViews>
  <sheetFormatPr defaultRowHeight="12.75"/>
  <cols>
    <col min="1" max="1" width="10.85546875" style="6" bestFit="1" customWidth="1"/>
    <col min="2" max="2" width="0" style="1" hidden="1" customWidth="1"/>
    <col min="3" max="3" width="25.7109375" style="1" bestFit="1" customWidth="1"/>
    <col min="4" max="4" width="17.140625" style="1" hidden="1" customWidth="1"/>
    <col min="5" max="5" width="6.42578125" style="61" bestFit="1" customWidth="1"/>
    <col min="6" max="6" width="5.42578125" style="58" bestFit="1" customWidth="1"/>
    <col min="7" max="7" width="10.5703125" style="53" bestFit="1" customWidth="1"/>
    <col min="8" max="9" width="6.42578125" style="53" bestFit="1" customWidth="1"/>
    <col min="10" max="10" width="8.5703125" style="53" bestFit="1" customWidth="1"/>
    <col min="11" max="11" width="6.85546875" style="53" bestFit="1" customWidth="1"/>
    <col min="12" max="12" width="1.7109375" style="2" customWidth="1"/>
    <col min="13" max="13" width="34.140625" style="35" customWidth="1"/>
    <col min="14" max="14" width="17.5703125" style="35" bestFit="1" customWidth="1"/>
    <col min="15" max="15" width="9.140625" style="35"/>
    <col min="16" max="16" width="10.140625" style="35" bestFit="1" customWidth="1"/>
    <col min="17" max="65" width="9.140625" style="35"/>
    <col min="66" max="66" width="1.5703125" style="35" bestFit="1" customWidth="1"/>
    <col min="67" max="16384" width="9.140625" style="1"/>
  </cols>
  <sheetData>
    <row r="1" spans="1:30" ht="25.5">
      <c r="A1" s="87" t="s">
        <v>0</v>
      </c>
      <c r="B1" s="87"/>
      <c r="C1" s="87" t="s">
        <v>165</v>
      </c>
      <c r="D1" s="87"/>
      <c r="E1" s="88" t="s">
        <v>73</v>
      </c>
      <c r="F1" s="89" t="s">
        <v>42</v>
      </c>
      <c r="G1" s="89" t="s">
        <v>1</v>
      </c>
      <c r="H1" s="89" t="s">
        <v>2</v>
      </c>
      <c r="I1" s="89" t="s">
        <v>3</v>
      </c>
      <c r="J1" s="89" t="s">
        <v>6</v>
      </c>
      <c r="K1" s="89" t="s">
        <v>57</v>
      </c>
      <c r="L1" s="89"/>
      <c r="M1" s="89" t="s">
        <v>8</v>
      </c>
    </row>
    <row r="2" spans="1:30">
      <c r="A2" s="62"/>
      <c r="B2" s="63"/>
      <c r="C2" s="63"/>
      <c r="D2" s="63"/>
      <c r="E2" s="64"/>
      <c r="F2" s="75"/>
      <c r="G2" s="66"/>
      <c r="H2" s="66"/>
      <c r="I2" s="66"/>
      <c r="J2" s="66"/>
      <c r="K2" s="66"/>
      <c r="L2" s="67"/>
      <c r="M2" s="67"/>
    </row>
    <row r="3" spans="1:30">
      <c r="A3" s="62" t="s">
        <v>24</v>
      </c>
      <c r="B3" s="63"/>
      <c r="C3" s="82" t="s">
        <v>128</v>
      </c>
      <c r="D3" s="63"/>
      <c r="E3" s="64"/>
      <c r="F3" s="65">
        <v>1.427</v>
      </c>
      <c r="G3" s="66">
        <f t="shared" ref="G3:G8" si="0">(F3/(1+P$23))</f>
        <v>1.1891666666666667</v>
      </c>
      <c r="H3" s="66">
        <f t="shared" ref="H3:H34" si="1">G3*P$14</f>
        <v>10.505930749999999</v>
      </c>
      <c r="I3" s="66">
        <f t="shared" ref="I3:I34" si="2">G3*P$16</f>
        <v>10.069863333333334</v>
      </c>
      <c r="J3" s="66"/>
      <c r="K3" s="66"/>
      <c r="L3" s="67"/>
      <c r="M3" s="82" t="s">
        <v>25</v>
      </c>
      <c r="N3" s="146" t="s">
        <v>84</v>
      </c>
      <c r="O3" s="147"/>
      <c r="P3" s="148"/>
    </row>
    <row r="4" spans="1:30">
      <c r="A4" s="68"/>
      <c r="B4" s="69"/>
      <c r="C4" s="83" t="s">
        <v>129</v>
      </c>
      <c r="D4" s="69"/>
      <c r="E4" s="70"/>
      <c r="F4" s="65">
        <v>1.399</v>
      </c>
      <c r="G4" s="71">
        <f t="shared" si="0"/>
        <v>1.1658333333333335</v>
      </c>
      <c r="H4" s="71">
        <f t="shared" si="1"/>
        <v>10.299787750000002</v>
      </c>
      <c r="I4" s="71">
        <f t="shared" si="2"/>
        <v>9.8722766666666679</v>
      </c>
      <c r="J4" s="71"/>
      <c r="K4" s="71"/>
      <c r="L4" s="72"/>
      <c r="M4" s="83" t="s">
        <v>67</v>
      </c>
      <c r="N4" s="38" t="s">
        <v>85</v>
      </c>
      <c r="P4" s="51">
        <v>1.9558</v>
      </c>
    </row>
    <row r="5" spans="1:30">
      <c r="A5" s="62"/>
      <c r="B5" s="63"/>
      <c r="C5" s="84" t="s">
        <v>104</v>
      </c>
      <c r="D5" s="63"/>
      <c r="E5" s="64"/>
      <c r="F5" s="65">
        <v>1.411</v>
      </c>
      <c r="G5" s="66">
        <f t="shared" si="0"/>
        <v>1.1758333333333335</v>
      </c>
      <c r="H5" s="66">
        <f t="shared" si="1"/>
        <v>10.388134750000001</v>
      </c>
      <c r="I5" s="66">
        <f t="shared" si="2"/>
        <v>9.9569566666666685</v>
      </c>
      <c r="J5" s="66"/>
      <c r="K5" s="66"/>
      <c r="L5" s="67"/>
      <c r="M5" s="82"/>
      <c r="N5" s="37" t="s">
        <v>86</v>
      </c>
      <c r="O5" s="33"/>
      <c r="P5" s="51">
        <v>27.594000000000001</v>
      </c>
    </row>
    <row r="6" spans="1:30">
      <c r="A6" s="68"/>
      <c r="B6" s="69"/>
      <c r="C6" s="83" t="s">
        <v>130</v>
      </c>
      <c r="D6" s="69"/>
      <c r="E6" s="70"/>
      <c r="F6" s="65">
        <v>1.399</v>
      </c>
      <c r="G6" s="71">
        <f t="shared" si="0"/>
        <v>1.1658333333333335</v>
      </c>
      <c r="H6" s="71">
        <f t="shared" si="1"/>
        <v>10.299787750000002</v>
      </c>
      <c r="I6" s="71">
        <f t="shared" si="2"/>
        <v>9.8722766666666679</v>
      </c>
      <c r="J6" s="71"/>
      <c r="K6" s="71"/>
      <c r="L6" s="72"/>
      <c r="M6" s="85"/>
      <c r="N6" s="38" t="s">
        <v>87</v>
      </c>
      <c r="P6" s="51">
        <v>7.4622000000000002</v>
      </c>
    </row>
    <row r="7" spans="1:30">
      <c r="A7" s="62"/>
      <c r="B7" s="63"/>
      <c r="C7" s="86" t="s">
        <v>64</v>
      </c>
      <c r="D7" s="63"/>
      <c r="E7" s="64"/>
      <c r="F7" s="65">
        <v>1.319</v>
      </c>
      <c r="G7" s="66">
        <f t="shared" si="0"/>
        <v>1.0991666666666666</v>
      </c>
      <c r="H7" s="66">
        <f t="shared" si="1"/>
        <v>9.710807749999999</v>
      </c>
      <c r="I7" s="66">
        <f t="shared" si="2"/>
        <v>9.3077433333333328</v>
      </c>
      <c r="J7" s="66"/>
      <c r="K7" s="66"/>
      <c r="L7" s="67"/>
      <c r="M7" s="84"/>
      <c r="N7" s="38" t="s">
        <v>88</v>
      </c>
      <c r="P7" s="51">
        <v>0.82379999999999998</v>
      </c>
    </row>
    <row r="8" spans="1:30">
      <c r="A8" s="68"/>
      <c r="B8" s="69"/>
      <c r="C8" s="83" t="s">
        <v>157</v>
      </c>
      <c r="D8" s="69"/>
      <c r="E8" s="70"/>
      <c r="F8" s="65">
        <v>1.339</v>
      </c>
      <c r="G8" s="71">
        <f t="shared" si="0"/>
        <v>1.1158333333333335</v>
      </c>
      <c r="H8" s="71">
        <f t="shared" si="1"/>
        <v>9.8580527500000006</v>
      </c>
      <c r="I8" s="71">
        <f t="shared" si="2"/>
        <v>9.448876666666667</v>
      </c>
      <c r="J8" s="71"/>
      <c r="K8" s="71"/>
      <c r="L8" s="72"/>
      <c r="M8" s="85" t="s">
        <v>68</v>
      </c>
      <c r="N8" s="37" t="s">
        <v>89</v>
      </c>
      <c r="O8" s="33"/>
      <c r="P8" s="51">
        <v>310.97000000000003</v>
      </c>
    </row>
    <row r="9" spans="1:30">
      <c r="A9" s="68" t="s">
        <v>23</v>
      </c>
      <c r="B9" s="69"/>
      <c r="C9" s="85" t="s">
        <v>163</v>
      </c>
      <c r="D9" s="69"/>
      <c r="E9" s="70"/>
      <c r="F9" s="65">
        <v>1.452</v>
      </c>
      <c r="G9" s="71">
        <f>(F9/(1+P$24))</f>
        <v>1.2</v>
      </c>
      <c r="H9" s="71">
        <f t="shared" si="1"/>
        <v>10.60164</v>
      </c>
      <c r="I9" s="71">
        <f t="shared" si="2"/>
        <v>10.1616</v>
      </c>
      <c r="J9" s="71"/>
      <c r="K9" s="71"/>
      <c r="L9" s="72"/>
      <c r="M9" s="83" t="s">
        <v>50</v>
      </c>
      <c r="N9" s="38" t="s">
        <v>91</v>
      </c>
      <c r="P9" s="51">
        <v>3.4527999999999999</v>
      </c>
    </row>
    <row r="10" spans="1:30" ht="25.5">
      <c r="A10" s="62"/>
      <c r="B10" s="63"/>
      <c r="C10" s="84" t="s">
        <v>162</v>
      </c>
      <c r="D10" s="63"/>
      <c r="E10" s="64"/>
      <c r="F10" s="65">
        <v>1.452</v>
      </c>
      <c r="G10" s="66">
        <f>(F10/(1+P$24))</f>
        <v>1.2</v>
      </c>
      <c r="H10" s="66">
        <f t="shared" si="1"/>
        <v>10.60164</v>
      </c>
      <c r="I10" s="66">
        <f t="shared" si="2"/>
        <v>10.1616</v>
      </c>
      <c r="J10" s="66"/>
      <c r="K10" s="66"/>
      <c r="L10" s="67"/>
      <c r="M10" s="82" t="s">
        <v>58</v>
      </c>
      <c r="N10" s="37" t="s">
        <v>90</v>
      </c>
      <c r="O10" s="33"/>
      <c r="P10" s="51">
        <v>0.70280399999999998</v>
      </c>
    </row>
    <row r="11" spans="1:30">
      <c r="A11" s="68" t="s">
        <v>74</v>
      </c>
      <c r="B11" s="69"/>
      <c r="C11" s="85" t="s">
        <v>22</v>
      </c>
      <c r="D11" s="69"/>
      <c r="E11" s="73">
        <v>2.59</v>
      </c>
      <c r="F11" s="74">
        <f>E11/P4</f>
        <v>1.3242662848962061</v>
      </c>
      <c r="G11" s="71">
        <f>(F11/(1+P$25))</f>
        <v>1.1035552374135051</v>
      </c>
      <c r="H11" s="71">
        <f t="shared" si="1"/>
        <v>9.7495794559770932</v>
      </c>
      <c r="I11" s="71">
        <f t="shared" si="2"/>
        <v>9.3449057504175617</v>
      </c>
      <c r="J11" s="71"/>
      <c r="K11" s="71"/>
      <c r="L11" s="72"/>
      <c r="M11" s="83"/>
      <c r="N11" s="38" t="s">
        <v>92</v>
      </c>
      <c r="P11" s="51">
        <v>4.2312000000000003</v>
      </c>
    </row>
    <row r="12" spans="1:30" s="33" customFormat="1">
      <c r="A12" s="62" t="s">
        <v>81</v>
      </c>
      <c r="B12" s="63"/>
      <c r="C12" s="82" t="s">
        <v>22</v>
      </c>
      <c r="D12" s="63"/>
      <c r="E12" s="73">
        <v>37.1</v>
      </c>
      <c r="F12" s="75">
        <f>E12/P5</f>
        <v>1.3444951801116185</v>
      </c>
      <c r="G12" s="66">
        <f>(F12/(1+P$26))</f>
        <v>1.1111530414145607</v>
      </c>
      <c r="H12" s="66">
        <f t="shared" si="1"/>
        <v>9.8167037749852195</v>
      </c>
      <c r="I12" s="66">
        <f t="shared" si="2"/>
        <v>9.4092439546984998</v>
      </c>
      <c r="J12" s="66"/>
      <c r="K12" s="66"/>
      <c r="L12" s="67"/>
      <c r="M12" s="82"/>
      <c r="N12" s="37" t="s">
        <v>93</v>
      </c>
      <c r="P12" s="51">
        <v>4.5110000000000001</v>
      </c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</row>
    <row r="13" spans="1:30">
      <c r="A13" s="68" t="s">
        <v>28</v>
      </c>
      <c r="B13" s="69"/>
      <c r="C13" s="83" t="s">
        <v>29</v>
      </c>
      <c r="D13" s="69"/>
      <c r="E13" s="73">
        <v>10.050000000000001</v>
      </c>
      <c r="F13" s="74">
        <f>E13/P17</f>
        <v>1.3119248090855689</v>
      </c>
      <c r="G13" s="71">
        <f>(F13/(1+P$27))</f>
        <v>1.0495398472684552</v>
      </c>
      <c r="H13" s="71">
        <f t="shared" si="1"/>
        <v>9.2723696886626215</v>
      </c>
      <c r="I13" s="71">
        <f t="shared" si="2"/>
        <v>8.8875034266692783</v>
      </c>
      <c r="J13" s="71">
        <f>F13*P16</f>
        <v>11.109379283336597</v>
      </c>
      <c r="K13" s="71"/>
      <c r="L13" s="72"/>
      <c r="M13" s="83" t="s">
        <v>66</v>
      </c>
      <c r="N13" s="37" t="s">
        <v>149</v>
      </c>
      <c r="O13" s="33"/>
      <c r="P13" s="51">
        <v>47.802500000000002</v>
      </c>
    </row>
    <row r="14" spans="1:30">
      <c r="A14" s="62" t="s">
        <v>39</v>
      </c>
      <c r="B14" s="63"/>
      <c r="C14" s="82" t="s">
        <v>98</v>
      </c>
      <c r="D14" s="63"/>
      <c r="E14" s="73">
        <v>11.53</v>
      </c>
      <c r="F14" s="75">
        <f>E14/P6</f>
        <v>1.54512074187237</v>
      </c>
      <c r="G14" s="66">
        <f>(F14/(1+P$28))</f>
        <v>1.236096593497896</v>
      </c>
      <c r="H14" s="66">
        <f t="shared" si="1"/>
        <v>10.920542574575862</v>
      </c>
      <c r="I14" s="66">
        <f t="shared" si="2"/>
        <v>10.467265953740183</v>
      </c>
      <c r="J14" s="66"/>
      <c r="K14" s="66">
        <f>E14/(1+P28)</f>
        <v>9.2240000000000002</v>
      </c>
      <c r="L14" s="67"/>
      <c r="M14" s="82"/>
      <c r="N14" s="38" t="s">
        <v>94</v>
      </c>
      <c r="P14" s="51">
        <v>8.8346999999999998</v>
      </c>
    </row>
    <row r="15" spans="1:30">
      <c r="A15" s="68" t="s">
        <v>30</v>
      </c>
      <c r="B15" s="69"/>
      <c r="C15" s="85" t="s">
        <v>98</v>
      </c>
      <c r="D15" s="69"/>
      <c r="E15" s="70"/>
      <c r="F15" s="65">
        <v>1.34</v>
      </c>
      <c r="G15" s="76">
        <f>(F15/(1+P$29))</f>
        <v>1.1166666666666667</v>
      </c>
      <c r="H15" s="76">
        <f t="shared" si="1"/>
        <v>9.8654150000000005</v>
      </c>
      <c r="I15" s="76">
        <f t="shared" si="2"/>
        <v>9.4559333333333342</v>
      </c>
      <c r="J15" s="71"/>
      <c r="K15" s="71"/>
      <c r="L15" s="72"/>
      <c r="M15" s="83" t="s">
        <v>150</v>
      </c>
      <c r="N15" s="37" t="s">
        <v>95</v>
      </c>
      <c r="O15" s="33"/>
      <c r="P15" s="51">
        <v>1.2233000000000001</v>
      </c>
    </row>
    <row r="16" spans="1:30">
      <c r="A16" s="77" t="s">
        <v>9</v>
      </c>
      <c r="B16" s="78"/>
      <c r="C16" s="82" t="s">
        <v>131</v>
      </c>
      <c r="D16" s="78"/>
      <c r="E16" s="79"/>
      <c r="F16" s="65">
        <v>1.339</v>
      </c>
      <c r="G16" s="76">
        <f>(F16/(1+P$31))</f>
        <v>1.1195652173913044</v>
      </c>
      <c r="H16" s="76">
        <f t="shared" si="1"/>
        <v>9.8910228260869566</v>
      </c>
      <c r="I16" s="76">
        <f t="shared" si="2"/>
        <v>9.4804782608695657</v>
      </c>
      <c r="J16" s="76"/>
      <c r="K16" s="76"/>
      <c r="L16" s="80"/>
      <c r="M16" s="82" t="s">
        <v>10</v>
      </c>
      <c r="N16" s="38" t="s">
        <v>96</v>
      </c>
      <c r="P16" s="51">
        <v>8.468</v>
      </c>
    </row>
    <row r="17" spans="1:66">
      <c r="A17" s="68"/>
      <c r="B17" s="69"/>
      <c r="C17" s="83" t="s">
        <v>132</v>
      </c>
      <c r="D17" s="69"/>
      <c r="E17" s="70"/>
      <c r="F17" s="65">
        <v>1.339</v>
      </c>
      <c r="G17" s="71">
        <f>(F17/(1+P$31))</f>
        <v>1.1195652173913044</v>
      </c>
      <c r="H17" s="71">
        <f t="shared" si="1"/>
        <v>9.8910228260869566</v>
      </c>
      <c r="I17" s="71">
        <f t="shared" si="2"/>
        <v>9.4804782608695657</v>
      </c>
      <c r="J17" s="71"/>
      <c r="K17" s="71"/>
      <c r="L17" s="72"/>
      <c r="M17" s="83" t="s">
        <v>13</v>
      </c>
      <c r="N17" s="37" t="s">
        <v>97</v>
      </c>
      <c r="O17" s="33"/>
      <c r="P17" s="51">
        <v>7.6604999999999999</v>
      </c>
    </row>
    <row r="18" spans="1:66">
      <c r="A18" s="77"/>
      <c r="B18" s="78"/>
      <c r="C18" s="82" t="s">
        <v>158</v>
      </c>
      <c r="D18" s="78"/>
      <c r="E18" s="79"/>
      <c r="F18" s="65">
        <v>1.333</v>
      </c>
      <c r="G18" s="76">
        <f>(F18/(1+P$31))</f>
        <v>1.1145484949832776</v>
      </c>
      <c r="H18" s="76">
        <f t="shared" si="1"/>
        <v>9.846701588628763</v>
      </c>
      <c r="I18" s="76">
        <f t="shared" si="2"/>
        <v>9.4379966555183952</v>
      </c>
      <c r="J18" s="76"/>
      <c r="K18" s="76"/>
      <c r="L18" s="80"/>
      <c r="M18" s="82" t="s">
        <v>53</v>
      </c>
      <c r="N18" s="39" t="s">
        <v>161</v>
      </c>
      <c r="O18" s="40"/>
      <c r="P18" s="55">
        <v>114.102</v>
      </c>
    </row>
    <row r="19" spans="1:66" s="33" customFormat="1">
      <c r="A19" s="69"/>
      <c r="B19" s="69"/>
      <c r="C19" s="83" t="s">
        <v>159</v>
      </c>
      <c r="D19" s="69"/>
      <c r="E19" s="70"/>
      <c r="F19" s="65">
        <v>1.339</v>
      </c>
      <c r="G19" s="71">
        <f>(F19/(1+P$31))</f>
        <v>1.1195652173913044</v>
      </c>
      <c r="H19" s="71">
        <f t="shared" si="1"/>
        <v>9.8910228260869566</v>
      </c>
      <c r="I19" s="71">
        <f t="shared" si="2"/>
        <v>9.4804782608695657</v>
      </c>
      <c r="J19" s="71"/>
      <c r="K19" s="71"/>
      <c r="L19" s="69"/>
      <c r="M19" s="83" t="s">
        <v>12</v>
      </c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</row>
    <row r="20" spans="1:66" s="33" customFormat="1">
      <c r="A20" s="77"/>
      <c r="B20" s="78"/>
      <c r="C20" s="82" t="s">
        <v>160</v>
      </c>
      <c r="D20" s="78"/>
      <c r="E20" s="79"/>
      <c r="F20" s="65">
        <v>1.359</v>
      </c>
      <c r="G20" s="76">
        <f>(F20/(1+P$31))</f>
        <v>1.1362876254180603</v>
      </c>
      <c r="H20" s="76">
        <f t="shared" si="1"/>
        <v>10.038760284280936</v>
      </c>
      <c r="I20" s="76">
        <f t="shared" si="2"/>
        <v>9.6220836120401341</v>
      </c>
      <c r="J20" s="76"/>
      <c r="K20" s="76"/>
      <c r="L20" s="80"/>
      <c r="M20" s="82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</row>
    <row r="21" spans="1:66">
      <c r="A21" s="68" t="s">
        <v>11</v>
      </c>
      <c r="B21" s="69"/>
      <c r="C21" s="83" t="s">
        <v>152</v>
      </c>
      <c r="D21" s="69"/>
      <c r="E21" s="70"/>
      <c r="F21" s="65">
        <v>1.409</v>
      </c>
      <c r="G21" s="71">
        <f t="shared" ref="G21:G35" si="3">(F21/(1+P$32))</f>
        <v>1.1840336134453782</v>
      </c>
      <c r="H21" s="71">
        <f t="shared" si="1"/>
        <v>10.460581764705882</v>
      </c>
      <c r="I21" s="71">
        <f t="shared" si="2"/>
        <v>10.026396638655463</v>
      </c>
      <c r="J21" s="71">
        <f t="shared" ref="J21:J35" si="4">F21*P$16</f>
        <v>11.931412</v>
      </c>
      <c r="K21" s="71"/>
      <c r="L21" s="72"/>
      <c r="M21" s="83" t="s">
        <v>46</v>
      </c>
    </row>
    <row r="22" spans="1:66" s="35" customFormat="1">
      <c r="A22" s="77"/>
      <c r="B22" s="78"/>
      <c r="C22" s="82" t="s">
        <v>151</v>
      </c>
      <c r="D22" s="78"/>
      <c r="E22" s="79"/>
      <c r="F22" s="65">
        <v>1.409</v>
      </c>
      <c r="G22" s="76">
        <f t="shared" si="3"/>
        <v>1.1840336134453782</v>
      </c>
      <c r="H22" s="76">
        <f t="shared" si="1"/>
        <v>10.460581764705882</v>
      </c>
      <c r="I22" s="76">
        <f t="shared" si="2"/>
        <v>10.026396638655463</v>
      </c>
      <c r="J22" s="76">
        <f t="shared" si="4"/>
        <v>11.931412</v>
      </c>
      <c r="K22" s="76"/>
      <c r="L22" s="80"/>
      <c r="M22" s="82" t="s">
        <v>14</v>
      </c>
      <c r="N22" s="146" t="s">
        <v>80</v>
      </c>
      <c r="O22" s="147"/>
      <c r="P22" s="148"/>
    </row>
    <row r="23" spans="1:66" s="33" customFormat="1">
      <c r="A23" s="68"/>
      <c r="B23" s="69"/>
      <c r="C23" s="83" t="s">
        <v>133</v>
      </c>
      <c r="D23" s="69"/>
      <c r="E23" s="70"/>
      <c r="F23" s="65">
        <v>1.409</v>
      </c>
      <c r="G23" s="71">
        <f t="shared" si="3"/>
        <v>1.1840336134453782</v>
      </c>
      <c r="H23" s="71">
        <f t="shared" si="1"/>
        <v>10.460581764705882</v>
      </c>
      <c r="I23" s="71">
        <f t="shared" si="2"/>
        <v>10.026396638655463</v>
      </c>
      <c r="J23" s="71">
        <f t="shared" si="4"/>
        <v>11.931412</v>
      </c>
      <c r="K23" s="71"/>
      <c r="L23" s="72"/>
      <c r="M23" s="83" t="s">
        <v>15</v>
      </c>
      <c r="N23" s="38" t="s">
        <v>24</v>
      </c>
      <c r="O23" s="35"/>
      <c r="P23" s="45">
        <v>0.2</v>
      </c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</row>
    <row r="24" spans="1:66" s="35" customFormat="1">
      <c r="A24" s="77"/>
      <c r="B24" s="78"/>
      <c r="C24" s="82" t="s">
        <v>134</v>
      </c>
      <c r="D24" s="78"/>
      <c r="E24" s="79"/>
      <c r="F24" s="65">
        <v>1.429</v>
      </c>
      <c r="G24" s="76">
        <f t="shared" si="3"/>
        <v>1.200840336134454</v>
      </c>
      <c r="H24" s="76">
        <f t="shared" si="1"/>
        <v>10.60906411764706</v>
      </c>
      <c r="I24" s="76">
        <f t="shared" si="2"/>
        <v>10.168715966386555</v>
      </c>
      <c r="J24" s="76">
        <f t="shared" si="4"/>
        <v>12.100772000000001</v>
      </c>
      <c r="K24" s="76"/>
      <c r="L24" s="80"/>
      <c r="M24" s="82" t="s">
        <v>55</v>
      </c>
      <c r="N24" s="38" t="s">
        <v>23</v>
      </c>
      <c r="P24" s="45">
        <v>0.21</v>
      </c>
    </row>
    <row r="25" spans="1:66" s="33" customFormat="1">
      <c r="A25" s="68"/>
      <c r="B25" s="69"/>
      <c r="C25" s="83" t="s">
        <v>135</v>
      </c>
      <c r="D25" s="69"/>
      <c r="E25" s="70"/>
      <c r="F25" s="65">
        <v>1.409</v>
      </c>
      <c r="G25" s="71">
        <f t="shared" si="3"/>
        <v>1.1840336134453782</v>
      </c>
      <c r="H25" s="71">
        <f t="shared" si="1"/>
        <v>10.460581764705882</v>
      </c>
      <c r="I25" s="71">
        <f t="shared" si="2"/>
        <v>10.026396638655463</v>
      </c>
      <c r="J25" s="71">
        <f t="shared" si="4"/>
        <v>11.931412</v>
      </c>
      <c r="K25" s="71"/>
      <c r="L25" s="72"/>
      <c r="M25" s="83" t="s">
        <v>16</v>
      </c>
      <c r="N25" s="37" t="s">
        <v>74</v>
      </c>
      <c r="P25" s="45">
        <v>0.2</v>
      </c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</row>
    <row r="26" spans="1:66">
      <c r="A26" s="77"/>
      <c r="B26" s="78"/>
      <c r="C26" s="82" t="s">
        <v>154</v>
      </c>
      <c r="D26" s="78"/>
      <c r="E26" s="79"/>
      <c r="F26" s="65">
        <v>1.409</v>
      </c>
      <c r="G26" s="76">
        <f t="shared" si="3"/>
        <v>1.1840336134453782</v>
      </c>
      <c r="H26" s="76">
        <f t="shared" si="1"/>
        <v>10.460581764705882</v>
      </c>
      <c r="I26" s="76">
        <f t="shared" si="2"/>
        <v>10.026396638655463</v>
      </c>
      <c r="J26" s="76">
        <f t="shared" si="4"/>
        <v>11.931412</v>
      </c>
      <c r="K26" s="76"/>
      <c r="L26" s="80"/>
      <c r="M26" s="82" t="s">
        <v>17</v>
      </c>
      <c r="N26" s="38" t="s">
        <v>81</v>
      </c>
      <c r="P26" s="45">
        <v>0.21</v>
      </c>
    </row>
    <row r="27" spans="1:66" s="33" customFormat="1">
      <c r="A27" s="68"/>
      <c r="B27" s="69"/>
      <c r="C27" s="83" t="s">
        <v>136</v>
      </c>
      <c r="D27" s="69"/>
      <c r="E27" s="70"/>
      <c r="F27" s="65">
        <v>1.409</v>
      </c>
      <c r="G27" s="71">
        <f t="shared" si="3"/>
        <v>1.1840336134453782</v>
      </c>
      <c r="H27" s="71">
        <f t="shared" si="1"/>
        <v>10.460581764705882</v>
      </c>
      <c r="I27" s="71">
        <f t="shared" si="2"/>
        <v>10.026396638655463</v>
      </c>
      <c r="J27" s="71">
        <f t="shared" si="4"/>
        <v>11.931412</v>
      </c>
      <c r="K27" s="71"/>
      <c r="L27" s="72"/>
      <c r="M27" s="83" t="s">
        <v>18</v>
      </c>
      <c r="N27" s="37" t="s">
        <v>28</v>
      </c>
      <c r="P27" s="45">
        <v>0.25</v>
      </c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</row>
    <row r="28" spans="1:66" s="35" customFormat="1">
      <c r="A28" s="77"/>
      <c r="B28" s="78"/>
      <c r="C28" s="82" t="s">
        <v>137</v>
      </c>
      <c r="D28" s="78"/>
      <c r="E28" s="79"/>
      <c r="F28" s="65">
        <v>1.409</v>
      </c>
      <c r="G28" s="76">
        <f t="shared" si="3"/>
        <v>1.1840336134453782</v>
      </c>
      <c r="H28" s="76">
        <f t="shared" si="1"/>
        <v>10.460581764705882</v>
      </c>
      <c r="I28" s="76">
        <f t="shared" si="2"/>
        <v>10.026396638655463</v>
      </c>
      <c r="J28" s="76">
        <f t="shared" si="4"/>
        <v>11.931412</v>
      </c>
      <c r="K28" s="76"/>
      <c r="L28" s="80"/>
      <c r="M28" s="82" t="s">
        <v>126</v>
      </c>
      <c r="N28" s="38" t="s">
        <v>39</v>
      </c>
      <c r="P28" s="45">
        <v>0.25</v>
      </c>
    </row>
    <row r="29" spans="1:66" s="33" customFormat="1">
      <c r="A29" s="68"/>
      <c r="B29" s="69"/>
      <c r="C29" s="83" t="s">
        <v>138</v>
      </c>
      <c r="D29" s="69"/>
      <c r="E29" s="70"/>
      <c r="F29" s="65">
        <v>1.409</v>
      </c>
      <c r="G29" s="71">
        <f t="shared" si="3"/>
        <v>1.1840336134453782</v>
      </c>
      <c r="H29" s="71">
        <f t="shared" si="1"/>
        <v>10.460581764705882</v>
      </c>
      <c r="I29" s="71">
        <f t="shared" si="2"/>
        <v>10.026396638655463</v>
      </c>
      <c r="J29" s="71">
        <f t="shared" si="4"/>
        <v>11.931412</v>
      </c>
      <c r="K29" s="71"/>
      <c r="L29" s="72"/>
      <c r="M29" s="83" t="s">
        <v>54</v>
      </c>
      <c r="N29" s="37" t="s">
        <v>30</v>
      </c>
      <c r="P29" s="45">
        <v>0.2</v>
      </c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</row>
    <row r="30" spans="1:66" s="33" customFormat="1">
      <c r="A30" s="77"/>
      <c r="B30" s="78"/>
      <c r="C30" s="82" t="s">
        <v>139</v>
      </c>
      <c r="D30" s="78"/>
      <c r="E30" s="79"/>
      <c r="F30" s="65">
        <v>1.419</v>
      </c>
      <c r="G30" s="76">
        <f t="shared" si="3"/>
        <v>1.1924369747899159</v>
      </c>
      <c r="H30" s="76">
        <f t="shared" si="1"/>
        <v>10.53482294117647</v>
      </c>
      <c r="I30" s="76">
        <f t="shared" si="2"/>
        <v>10.097556302521008</v>
      </c>
      <c r="J30" s="76">
        <f t="shared" si="4"/>
        <v>12.016092</v>
      </c>
      <c r="K30" s="76"/>
      <c r="L30" s="80"/>
      <c r="M30" s="82" t="s">
        <v>20</v>
      </c>
      <c r="N30" s="38" t="s">
        <v>5</v>
      </c>
      <c r="O30" s="35"/>
      <c r="P30" s="45">
        <v>0.24</v>
      </c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</row>
    <row r="31" spans="1:66" s="33" customFormat="1">
      <c r="A31" s="68"/>
      <c r="B31" s="69"/>
      <c r="C31" s="83" t="s">
        <v>140</v>
      </c>
      <c r="D31" s="69"/>
      <c r="E31" s="70"/>
      <c r="F31" s="65">
        <v>1.419</v>
      </c>
      <c r="G31" s="71">
        <f t="shared" si="3"/>
        <v>1.1924369747899159</v>
      </c>
      <c r="H31" s="71">
        <f t="shared" si="1"/>
        <v>10.53482294117647</v>
      </c>
      <c r="I31" s="71">
        <f t="shared" si="2"/>
        <v>10.097556302521008</v>
      </c>
      <c r="J31" s="71">
        <f t="shared" si="4"/>
        <v>12.016092</v>
      </c>
      <c r="K31" s="71"/>
      <c r="L31" s="72"/>
      <c r="M31" s="83" t="s">
        <v>65</v>
      </c>
      <c r="N31" s="37" t="s">
        <v>9</v>
      </c>
      <c r="P31" s="46">
        <v>0.19600000000000001</v>
      </c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</row>
    <row r="32" spans="1:66" s="35" customFormat="1">
      <c r="A32" s="77"/>
      <c r="B32" s="78"/>
      <c r="C32" s="82" t="s">
        <v>141</v>
      </c>
      <c r="D32" s="78"/>
      <c r="E32" s="79"/>
      <c r="F32" s="65">
        <v>1.419</v>
      </c>
      <c r="G32" s="76">
        <f t="shared" si="3"/>
        <v>1.1924369747899159</v>
      </c>
      <c r="H32" s="76">
        <f t="shared" si="1"/>
        <v>10.53482294117647</v>
      </c>
      <c r="I32" s="76">
        <f t="shared" si="2"/>
        <v>10.097556302521008</v>
      </c>
      <c r="J32" s="76">
        <f t="shared" si="4"/>
        <v>12.016092</v>
      </c>
      <c r="K32" s="76"/>
      <c r="L32" s="80"/>
      <c r="M32" s="82" t="s">
        <v>45</v>
      </c>
      <c r="N32" s="38" t="s">
        <v>11</v>
      </c>
      <c r="P32" s="45">
        <v>0.19</v>
      </c>
    </row>
    <row r="33" spans="1:50" s="33" customFormat="1">
      <c r="A33" s="68"/>
      <c r="B33" s="69"/>
      <c r="C33" s="83" t="s">
        <v>153</v>
      </c>
      <c r="D33" s="69"/>
      <c r="E33" s="70"/>
      <c r="F33" s="65">
        <v>1.409</v>
      </c>
      <c r="G33" s="71">
        <f t="shared" si="3"/>
        <v>1.1840336134453782</v>
      </c>
      <c r="H33" s="71">
        <f t="shared" si="1"/>
        <v>10.460581764705882</v>
      </c>
      <c r="I33" s="71">
        <f t="shared" si="2"/>
        <v>10.026396638655463</v>
      </c>
      <c r="J33" s="71">
        <f t="shared" si="4"/>
        <v>11.931412</v>
      </c>
      <c r="K33" s="71"/>
      <c r="L33" s="72"/>
      <c r="M33" s="83" t="s">
        <v>19</v>
      </c>
      <c r="N33" s="37" t="s">
        <v>4</v>
      </c>
      <c r="P33" s="45">
        <v>0.23</v>
      </c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</row>
    <row r="34" spans="1:50">
      <c r="A34" s="77"/>
      <c r="B34" s="78"/>
      <c r="C34" s="82" t="s">
        <v>142</v>
      </c>
      <c r="D34" s="78"/>
      <c r="E34" s="79"/>
      <c r="F34" s="65">
        <v>1.409</v>
      </c>
      <c r="G34" s="76">
        <f t="shared" si="3"/>
        <v>1.1840336134453782</v>
      </c>
      <c r="H34" s="76">
        <f t="shared" si="1"/>
        <v>10.460581764705882</v>
      </c>
      <c r="I34" s="76">
        <f t="shared" si="2"/>
        <v>10.026396638655463</v>
      </c>
      <c r="J34" s="76">
        <f t="shared" si="4"/>
        <v>11.931412</v>
      </c>
      <c r="K34" s="76"/>
      <c r="L34" s="80"/>
      <c r="M34" s="82" t="s">
        <v>69</v>
      </c>
      <c r="N34" s="38" t="s">
        <v>83</v>
      </c>
      <c r="P34" s="45">
        <v>0.21</v>
      </c>
    </row>
    <row r="35" spans="1:50" s="33" customFormat="1">
      <c r="A35" s="68"/>
      <c r="B35" s="69"/>
      <c r="C35" s="85" t="s">
        <v>143</v>
      </c>
      <c r="D35" s="69"/>
      <c r="E35" s="70"/>
      <c r="F35" s="65">
        <v>1.419</v>
      </c>
      <c r="G35" s="71">
        <f t="shared" si="3"/>
        <v>1.1924369747899159</v>
      </c>
      <c r="H35" s="71">
        <f t="shared" ref="H35:H58" si="5">G35*P$14</f>
        <v>10.53482294117647</v>
      </c>
      <c r="I35" s="71">
        <f t="shared" ref="I35:I58" si="6">G35*P$16</f>
        <v>10.097556302521008</v>
      </c>
      <c r="J35" s="71">
        <f t="shared" si="4"/>
        <v>12.016092</v>
      </c>
      <c r="K35" s="71"/>
      <c r="L35" s="72"/>
      <c r="M35" s="85" t="s">
        <v>59</v>
      </c>
      <c r="N35" s="37" t="s">
        <v>26</v>
      </c>
      <c r="P35" s="45">
        <v>0.27</v>
      </c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</row>
    <row r="36" spans="1:50">
      <c r="A36" s="77" t="s">
        <v>4</v>
      </c>
      <c r="B36" s="78"/>
      <c r="C36" s="82" t="s">
        <v>22</v>
      </c>
      <c r="D36" s="78"/>
      <c r="E36" s="79"/>
      <c r="F36" s="65">
        <v>1.415</v>
      </c>
      <c r="G36" s="76">
        <f>(F36/(1+P$33))</f>
        <v>1.1504065040650406</v>
      </c>
      <c r="H36" s="76">
        <f t="shared" si="5"/>
        <v>10.163496341463414</v>
      </c>
      <c r="I36" s="76">
        <f t="shared" si="6"/>
        <v>9.7416422764227644</v>
      </c>
      <c r="J36" s="76"/>
      <c r="K36" s="76"/>
      <c r="L36" s="80"/>
      <c r="M36" s="82"/>
      <c r="N36" s="38" t="s">
        <v>38</v>
      </c>
      <c r="P36" s="45">
        <v>0.22</v>
      </c>
    </row>
    <row r="37" spans="1:50">
      <c r="A37" s="68" t="s">
        <v>83</v>
      </c>
      <c r="B37" s="69"/>
      <c r="C37" s="85" t="s">
        <v>155</v>
      </c>
      <c r="D37" s="69"/>
      <c r="E37" s="70"/>
      <c r="F37" s="65">
        <v>1.446</v>
      </c>
      <c r="G37" s="71">
        <f>(F37/(1+P$34))</f>
        <v>1.1950413223140497</v>
      </c>
      <c r="H37" s="71">
        <f t="shared" si="5"/>
        <v>10.557831570247934</v>
      </c>
      <c r="I37" s="71">
        <f t="shared" si="6"/>
        <v>10.119609917355373</v>
      </c>
      <c r="J37" s="71"/>
      <c r="K37" s="71"/>
      <c r="L37" s="72"/>
      <c r="M37" s="85" t="s">
        <v>47</v>
      </c>
      <c r="N37" s="38" t="s">
        <v>111</v>
      </c>
      <c r="P37" s="45">
        <v>0.23</v>
      </c>
    </row>
    <row r="38" spans="1:50">
      <c r="A38" s="77"/>
      <c r="B38" s="78"/>
      <c r="C38" s="84" t="s">
        <v>156</v>
      </c>
      <c r="D38" s="78"/>
      <c r="E38" s="73">
        <v>0</v>
      </c>
      <c r="F38" s="81">
        <f>(E38*1.19)</f>
        <v>0</v>
      </c>
      <c r="G38" s="76">
        <f>(F38/(1+P$34))</f>
        <v>0</v>
      </c>
      <c r="H38" s="76">
        <f t="shared" si="5"/>
        <v>0</v>
      </c>
      <c r="I38" s="76">
        <f t="shared" si="6"/>
        <v>0</v>
      </c>
      <c r="J38" s="76"/>
      <c r="K38" s="76"/>
      <c r="L38" s="80"/>
      <c r="M38" s="84" t="s">
        <v>60</v>
      </c>
      <c r="N38" s="37" t="s">
        <v>31</v>
      </c>
      <c r="O38" s="32"/>
      <c r="P38" s="45">
        <v>0.21</v>
      </c>
    </row>
    <row r="39" spans="1:50" s="33" customFormat="1">
      <c r="A39" s="68" t="s">
        <v>26</v>
      </c>
      <c r="B39" s="69"/>
      <c r="C39" s="83" t="s">
        <v>27</v>
      </c>
      <c r="D39" s="69"/>
      <c r="E39" s="73">
        <v>422</v>
      </c>
      <c r="F39" s="74">
        <f>E39/P8</f>
        <v>1.3570440878541337</v>
      </c>
      <c r="G39" s="71">
        <f>(F39/(1+P$35))</f>
        <v>1.0685386518536486</v>
      </c>
      <c r="H39" s="71">
        <f t="shared" si="5"/>
        <v>9.4402184275314287</v>
      </c>
      <c r="I39" s="71">
        <f t="shared" si="6"/>
        <v>9.0483853038966959</v>
      </c>
      <c r="J39" s="71">
        <f>F39*P16</f>
        <v>11.491449335948804</v>
      </c>
      <c r="K39" s="71"/>
      <c r="L39" s="72"/>
      <c r="M39" s="83"/>
      <c r="N39" s="38" t="s">
        <v>82</v>
      </c>
      <c r="O39" s="35"/>
      <c r="P39" s="45">
        <v>0.21</v>
      </c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</row>
    <row r="40" spans="1:50">
      <c r="A40" s="77" t="s">
        <v>38</v>
      </c>
      <c r="B40" s="78"/>
      <c r="C40" s="82" t="s">
        <v>37</v>
      </c>
      <c r="D40" s="78"/>
      <c r="E40" s="79"/>
      <c r="F40" s="65">
        <v>1.681</v>
      </c>
      <c r="G40" s="76">
        <f>(F40/(1+P$36))</f>
        <v>1.3778688524590164</v>
      </c>
      <c r="H40" s="76">
        <f t="shared" si="5"/>
        <v>12.173057950819672</v>
      </c>
      <c r="I40" s="76">
        <f t="shared" si="6"/>
        <v>11.667793442622951</v>
      </c>
      <c r="J40" s="76">
        <f>F40*P16</f>
        <v>14.234708000000001</v>
      </c>
      <c r="K40" s="76"/>
      <c r="L40" s="80"/>
      <c r="M40" s="82" t="s">
        <v>51</v>
      </c>
      <c r="N40" s="37" t="s">
        <v>44</v>
      </c>
      <c r="O40" s="33"/>
      <c r="P40" s="45">
        <v>0.15</v>
      </c>
    </row>
    <row r="41" spans="1:50" s="33" customFormat="1">
      <c r="A41" s="68" t="s">
        <v>111</v>
      </c>
      <c r="B41" s="69"/>
      <c r="C41" s="83" t="s">
        <v>37</v>
      </c>
      <c r="D41" s="69"/>
      <c r="E41" s="70"/>
      <c r="F41" s="65">
        <v>1.554</v>
      </c>
      <c r="G41" s="71">
        <f>(F41/(1+P$37))</f>
        <v>1.2634146341463415</v>
      </c>
      <c r="H41" s="71">
        <f t="shared" si="5"/>
        <v>11.161889268292683</v>
      </c>
      <c r="I41" s="71">
        <f t="shared" si="6"/>
        <v>10.69859512195122</v>
      </c>
      <c r="J41" s="71"/>
      <c r="K41" s="71"/>
      <c r="L41" s="72"/>
      <c r="M41" s="83"/>
      <c r="N41" s="38" t="s">
        <v>41</v>
      </c>
      <c r="O41" s="35"/>
      <c r="P41" s="45">
        <v>0.25</v>
      </c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</row>
    <row r="42" spans="1:50" s="33" customFormat="1">
      <c r="A42" s="77" t="s">
        <v>31</v>
      </c>
      <c r="B42" s="78"/>
      <c r="C42" s="84" t="s">
        <v>79</v>
      </c>
      <c r="D42" s="78"/>
      <c r="E42" s="73">
        <v>0.89600000000000002</v>
      </c>
      <c r="F42" s="81">
        <f>E42/P10</f>
        <v>1.2748931423270216</v>
      </c>
      <c r="G42" s="76">
        <f>(F42/(1+P$38))</f>
        <v>1.0536306961380344</v>
      </c>
      <c r="H42" s="76">
        <f t="shared" si="5"/>
        <v>9.3085111111706915</v>
      </c>
      <c r="I42" s="76">
        <f t="shared" si="6"/>
        <v>8.9221447348968752</v>
      </c>
      <c r="J42" s="76"/>
      <c r="K42" s="76"/>
      <c r="L42" s="80"/>
      <c r="M42" s="82"/>
      <c r="N42" s="37" t="s">
        <v>32</v>
      </c>
      <c r="P42" s="45">
        <v>0.23</v>
      </c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</row>
    <row r="43" spans="1:50" s="33" customFormat="1">
      <c r="A43" s="68" t="s">
        <v>82</v>
      </c>
      <c r="B43" s="69"/>
      <c r="C43" s="85" t="s">
        <v>148</v>
      </c>
      <c r="D43" s="69"/>
      <c r="E43" s="73">
        <v>4.53</v>
      </c>
      <c r="F43" s="74">
        <f>E43/P9</f>
        <v>1.3119786839666359</v>
      </c>
      <c r="G43" s="71">
        <f>(F43/(1+P$39))</f>
        <v>1.0842799041046578</v>
      </c>
      <c r="H43" s="71">
        <f t="shared" si="5"/>
        <v>9.5792876687934196</v>
      </c>
      <c r="I43" s="71">
        <f t="shared" si="6"/>
        <v>9.1816822279582428</v>
      </c>
      <c r="J43" s="71"/>
      <c r="K43" s="71"/>
      <c r="L43" s="72"/>
      <c r="M43" s="83"/>
      <c r="N43" s="38" t="s">
        <v>75</v>
      </c>
      <c r="O43" s="35"/>
      <c r="P43" s="45">
        <v>0.24</v>
      </c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</row>
    <row r="44" spans="1:50" s="33" customFormat="1">
      <c r="A44" s="77" t="s">
        <v>44</v>
      </c>
      <c r="B44" s="78"/>
      <c r="C44" s="82" t="s">
        <v>150</v>
      </c>
      <c r="D44" s="78"/>
      <c r="E44" s="79"/>
      <c r="F44" s="65">
        <v>1.1950000000000001</v>
      </c>
      <c r="G44" s="76">
        <f>(F44/(1+P$40))</f>
        <v>1.0391304347826089</v>
      </c>
      <c r="H44" s="76">
        <f t="shared" si="5"/>
        <v>9.1804056521739152</v>
      </c>
      <c r="I44" s="76">
        <f t="shared" si="6"/>
        <v>8.7993565217391314</v>
      </c>
      <c r="J44" s="76"/>
      <c r="K44" s="76"/>
      <c r="L44" s="80"/>
      <c r="M44" s="82" t="s">
        <v>49</v>
      </c>
      <c r="N44" s="37" t="s">
        <v>61</v>
      </c>
      <c r="P44" s="45">
        <v>0.18</v>
      </c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</row>
    <row r="45" spans="1:50" s="33" customFormat="1">
      <c r="A45" s="68" t="s">
        <v>41</v>
      </c>
      <c r="B45" s="69"/>
      <c r="C45" s="83" t="s">
        <v>98</v>
      </c>
      <c r="D45" s="69"/>
      <c r="E45" s="73">
        <v>14.42</v>
      </c>
      <c r="F45" s="74">
        <f>E45/P16</f>
        <v>1.7028814359943316</v>
      </c>
      <c r="G45" s="71">
        <f>(F45/(1+P$41))</f>
        <v>1.3623051487954654</v>
      </c>
      <c r="H45" s="71">
        <f t="shared" si="5"/>
        <v>12.035557298063297</v>
      </c>
      <c r="I45" s="71">
        <f t="shared" si="6"/>
        <v>11.536000000000001</v>
      </c>
      <c r="J45" s="71"/>
      <c r="K45" s="71">
        <f>E45/(1+P41)</f>
        <v>11.536</v>
      </c>
      <c r="L45" s="72"/>
      <c r="M45" s="83"/>
      <c r="N45" s="38" t="s">
        <v>70</v>
      </c>
      <c r="O45" s="35"/>
      <c r="P45" s="45">
        <v>0.18</v>
      </c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</row>
    <row r="46" spans="1:50">
      <c r="A46" s="77" t="s">
        <v>32</v>
      </c>
      <c r="B46" s="78"/>
      <c r="C46" s="82" t="s">
        <v>62</v>
      </c>
      <c r="D46" s="78"/>
      <c r="E46" s="73">
        <v>5.46</v>
      </c>
      <c r="F46" s="81">
        <f>E46/P11</f>
        <v>1.2904140669313668</v>
      </c>
      <c r="G46" s="76">
        <f>(F46/(1+P$42))</f>
        <v>1.049117127586477</v>
      </c>
      <c r="H46" s="76">
        <f t="shared" si="5"/>
        <v>9.2686350870882475</v>
      </c>
      <c r="I46" s="76">
        <f t="shared" si="6"/>
        <v>8.8839238364022872</v>
      </c>
      <c r="J46" s="76"/>
      <c r="K46" s="76">
        <f>E46/(1+P42)</f>
        <v>4.4390243902439028</v>
      </c>
      <c r="L46" s="80"/>
      <c r="M46" s="82"/>
      <c r="N46" s="37" t="s">
        <v>33</v>
      </c>
      <c r="O46" s="33"/>
      <c r="P46" s="45">
        <v>0.2</v>
      </c>
    </row>
    <row r="47" spans="1:50" s="33" customFormat="1">
      <c r="A47" s="68" t="s">
        <v>75</v>
      </c>
      <c r="B47" s="69"/>
      <c r="C47" s="83" t="s">
        <v>22</v>
      </c>
      <c r="D47" s="69"/>
      <c r="E47" s="73">
        <v>6.02</v>
      </c>
      <c r="F47" s="74">
        <f>E47/P12</f>
        <v>1.3345156284637552</v>
      </c>
      <c r="G47" s="71">
        <f>(F47/(1+P$43))</f>
        <v>1.0762222810191573</v>
      </c>
      <c r="H47" s="71">
        <f t="shared" si="5"/>
        <v>9.508100986119949</v>
      </c>
      <c r="I47" s="71">
        <f t="shared" si="6"/>
        <v>9.1134502756702247</v>
      </c>
      <c r="J47" s="71"/>
      <c r="K47" s="71"/>
      <c r="L47" s="72"/>
      <c r="M47" s="83"/>
      <c r="N47" s="38" t="s">
        <v>99</v>
      </c>
      <c r="O47" s="35"/>
      <c r="P47" s="45">
        <v>0.2</v>
      </c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</row>
    <row r="48" spans="1:50" s="33" customFormat="1">
      <c r="A48" s="68" t="s">
        <v>61</v>
      </c>
      <c r="B48" s="69"/>
      <c r="C48" s="83" t="s">
        <v>164</v>
      </c>
      <c r="D48" s="69"/>
      <c r="E48" s="73">
        <v>33.93</v>
      </c>
      <c r="F48" s="74">
        <f>E48/P13</f>
        <v>0.70979551278698805</v>
      </c>
      <c r="G48" s="71">
        <f>F48</f>
        <v>0.70979551278698805</v>
      </c>
      <c r="H48" s="71">
        <f t="shared" si="5"/>
        <v>6.2708304168192033</v>
      </c>
      <c r="I48" s="71">
        <f t="shared" si="6"/>
        <v>6.0105484022802145</v>
      </c>
      <c r="J48" s="71">
        <f>I48</f>
        <v>6.0105484022802145</v>
      </c>
      <c r="K48" s="71"/>
      <c r="L48" s="72"/>
      <c r="M48" s="83" t="s">
        <v>66</v>
      </c>
      <c r="N48" s="37" t="s">
        <v>36</v>
      </c>
      <c r="P48" s="45">
        <v>0.21</v>
      </c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</row>
    <row r="49" spans="1:50">
      <c r="A49" s="68" t="s">
        <v>70</v>
      </c>
      <c r="B49" s="69"/>
      <c r="C49" s="83" t="s">
        <v>22</v>
      </c>
      <c r="D49" s="69"/>
      <c r="E49" s="73">
        <v>166.95</v>
      </c>
      <c r="F49" s="74">
        <f>E49/P18</f>
        <v>1.4631645369932165</v>
      </c>
      <c r="G49" s="71">
        <f>F49</f>
        <v>1.4631645369932165</v>
      </c>
      <c r="H49" s="71">
        <f t="shared" si="5"/>
        <v>12.926619734973968</v>
      </c>
      <c r="I49" s="71">
        <f t="shared" si="6"/>
        <v>12.390077299258557</v>
      </c>
      <c r="J49" s="71">
        <f>I49</f>
        <v>12.390077299258557</v>
      </c>
      <c r="K49" s="71"/>
      <c r="L49" s="72"/>
      <c r="M49" s="83" t="s">
        <v>66</v>
      </c>
      <c r="N49" s="38" t="s">
        <v>40</v>
      </c>
      <c r="P49" s="45">
        <v>0.25</v>
      </c>
    </row>
    <row r="50" spans="1:50" s="33" customFormat="1">
      <c r="A50" s="77" t="s">
        <v>33</v>
      </c>
      <c r="B50" s="78"/>
      <c r="C50" s="82" t="s">
        <v>22</v>
      </c>
      <c r="D50" s="78"/>
      <c r="E50" s="79"/>
      <c r="F50" s="65">
        <v>1.385</v>
      </c>
      <c r="G50" s="76">
        <f>(F50/(1+P$46))</f>
        <v>1.1541666666666668</v>
      </c>
      <c r="H50" s="76">
        <f t="shared" si="5"/>
        <v>10.196716250000001</v>
      </c>
      <c r="I50" s="76">
        <f t="shared" si="6"/>
        <v>9.7734833333333349</v>
      </c>
      <c r="J50" s="76"/>
      <c r="K50" s="76"/>
      <c r="L50" s="80"/>
      <c r="M50" s="82"/>
      <c r="N50" s="37" t="s">
        <v>72</v>
      </c>
      <c r="P50" s="45">
        <v>0.08</v>
      </c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</row>
    <row r="51" spans="1:50">
      <c r="A51" s="68" t="s">
        <v>34</v>
      </c>
      <c r="B51" s="69"/>
      <c r="C51" s="83" t="s">
        <v>22</v>
      </c>
      <c r="D51" s="69"/>
      <c r="E51" s="70"/>
      <c r="F51" s="65">
        <v>1.3759999999999999</v>
      </c>
      <c r="G51" s="71">
        <f>(F51/(1+P$47))</f>
        <v>1.1466666666666667</v>
      </c>
      <c r="H51" s="71">
        <f t="shared" si="5"/>
        <v>10.130456000000001</v>
      </c>
      <c r="I51" s="71">
        <f t="shared" si="6"/>
        <v>9.709973333333334</v>
      </c>
      <c r="J51" s="71"/>
      <c r="K51" s="71"/>
      <c r="L51" s="72"/>
      <c r="M51" s="83"/>
      <c r="N51" s="39" t="s">
        <v>21</v>
      </c>
      <c r="O51" s="40"/>
      <c r="P51" s="47">
        <v>0.2</v>
      </c>
    </row>
    <row r="52" spans="1:50" s="33" customFormat="1">
      <c r="A52" s="77" t="s">
        <v>36</v>
      </c>
      <c r="B52" s="78"/>
      <c r="C52" s="84" t="s">
        <v>144</v>
      </c>
      <c r="D52" s="78"/>
      <c r="E52" s="79"/>
      <c r="F52" s="65">
        <v>1.3779999999999999</v>
      </c>
      <c r="G52" s="76">
        <f>(F52/(1+P$48))</f>
        <v>1.1388429752066116</v>
      </c>
      <c r="H52" s="76">
        <f t="shared" si="5"/>
        <v>10.061336033057851</v>
      </c>
      <c r="I52" s="76">
        <f t="shared" si="6"/>
        <v>9.6437223140495867</v>
      </c>
      <c r="J52" s="76"/>
      <c r="K52" s="76"/>
      <c r="L52" s="80"/>
      <c r="M52" s="82" t="s">
        <v>78</v>
      </c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</row>
    <row r="53" spans="1:50">
      <c r="A53" s="68"/>
      <c r="B53" s="69"/>
      <c r="C53" s="83" t="s">
        <v>76</v>
      </c>
      <c r="D53" s="69"/>
      <c r="E53" s="70"/>
      <c r="F53" s="65">
        <v>1.3660000000000001</v>
      </c>
      <c r="G53" s="71">
        <f>(F53/(1+P$48))</f>
        <v>1.1289256198347108</v>
      </c>
      <c r="H53" s="71">
        <f t="shared" si="5"/>
        <v>9.9737191735537198</v>
      </c>
      <c r="I53" s="71">
        <f t="shared" si="6"/>
        <v>9.559742148760332</v>
      </c>
      <c r="J53" s="71"/>
      <c r="K53" s="71"/>
      <c r="L53" s="72"/>
      <c r="M53" s="83" t="s">
        <v>77</v>
      </c>
    </row>
    <row r="54" spans="1:50" s="33" customFormat="1">
      <c r="A54" s="77"/>
      <c r="B54" s="78"/>
      <c r="C54" s="82" t="s">
        <v>124</v>
      </c>
      <c r="D54" s="78"/>
      <c r="E54" s="79"/>
      <c r="F54" s="65">
        <v>1.323</v>
      </c>
      <c r="G54" s="76">
        <f>(F54/(1+P$48))</f>
        <v>1.0933884297520662</v>
      </c>
      <c r="H54" s="76">
        <f t="shared" si="5"/>
        <v>9.659758760330579</v>
      </c>
      <c r="I54" s="76">
        <f t="shared" si="6"/>
        <v>9.2588132231404963</v>
      </c>
      <c r="J54" s="76"/>
      <c r="K54" s="76"/>
      <c r="L54" s="80"/>
      <c r="M54" s="82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</row>
    <row r="55" spans="1:50">
      <c r="A55" s="68" t="s">
        <v>40</v>
      </c>
      <c r="B55" s="69"/>
      <c r="C55" s="85" t="s">
        <v>148</v>
      </c>
      <c r="D55" s="69"/>
      <c r="E55" s="73">
        <v>14.47</v>
      </c>
      <c r="F55" s="74">
        <f>E55/P14</f>
        <v>1.6378598028229596</v>
      </c>
      <c r="G55" s="71">
        <f>(F55/(1+P$49))</f>
        <v>1.3102878422583677</v>
      </c>
      <c r="H55" s="71">
        <f t="shared" si="5"/>
        <v>11.576000000000001</v>
      </c>
      <c r="I55" s="71">
        <f t="shared" si="6"/>
        <v>11.095517448243857</v>
      </c>
      <c r="J55" s="71"/>
      <c r="K55" s="71">
        <f>E55/(1+P49)</f>
        <v>11.576000000000001</v>
      </c>
      <c r="L55" s="72"/>
      <c r="M55" s="83"/>
      <c r="Q55" s="1"/>
      <c r="R55" s="1"/>
      <c r="S55" s="1"/>
    </row>
    <row r="56" spans="1:50" s="33" customFormat="1">
      <c r="A56" s="77" t="s">
        <v>72</v>
      </c>
      <c r="B56" s="78"/>
      <c r="C56" s="84" t="s">
        <v>22</v>
      </c>
      <c r="D56" s="78"/>
      <c r="E56" s="73">
        <v>1.9</v>
      </c>
      <c r="F56" s="81">
        <f>E56/P15</f>
        <v>1.5531758358538379</v>
      </c>
      <c r="G56" s="76">
        <f>(F56/(1+P$50))</f>
        <v>1.4381257739387387</v>
      </c>
      <c r="H56" s="76">
        <f t="shared" si="5"/>
        <v>12.705409775016575</v>
      </c>
      <c r="I56" s="76">
        <f t="shared" si="6"/>
        <v>12.17804905371324</v>
      </c>
      <c r="J56" s="76"/>
      <c r="K56" s="76"/>
      <c r="L56" s="80"/>
      <c r="M56" s="82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</row>
    <row r="57" spans="1:50">
      <c r="A57" s="68" t="s">
        <v>21</v>
      </c>
      <c r="B57" s="69"/>
      <c r="C57" s="83" t="s">
        <v>145</v>
      </c>
      <c r="D57" s="69"/>
      <c r="E57" s="73">
        <v>1.42</v>
      </c>
      <c r="F57" s="74">
        <f>E57/P7</f>
        <v>1.7237193493566398</v>
      </c>
      <c r="G57" s="71">
        <f>(F57/(1+P$51))</f>
        <v>1.4364327911305332</v>
      </c>
      <c r="H57" s="71">
        <f t="shared" si="5"/>
        <v>12.690452779800921</v>
      </c>
      <c r="I57" s="71">
        <f t="shared" si="6"/>
        <v>12.163712875293355</v>
      </c>
      <c r="J57" s="71"/>
      <c r="K57" s="71"/>
      <c r="L57" s="72"/>
      <c r="M57" s="83" t="s">
        <v>48</v>
      </c>
    </row>
    <row r="58" spans="1:50">
      <c r="A58" s="77" t="s">
        <v>39</v>
      </c>
      <c r="B58" s="78"/>
      <c r="C58" s="78" t="s">
        <v>52</v>
      </c>
      <c r="D58" s="78"/>
      <c r="E58" s="73">
        <v>11.53</v>
      </c>
      <c r="F58" s="81">
        <f>E58/P6</f>
        <v>1.54512074187237</v>
      </c>
      <c r="G58" s="76">
        <f>(F58/(1+P$28))</f>
        <v>1.236096593497896</v>
      </c>
      <c r="H58" s="76">
        <f t="shared" si="5"/>
        <v>10.920542574575862</v>
      </c>
      <c r="I58" s="76">
        <f t="shared" si="6"/>
        <v>10.467265953740183</v>
      </c>
      <c r="J58" s="76"/>
      <c r="K58" s="76">
        <f>E58/(1+P28)</f>
        <v>9.2240000000000002</v>
      </c>
      <c r="L58" s="80"/>
      <c r="M58" s="80"/>
    </row>
    <row r="59" spans="1:50" s="33" customFormat="1">
      <c r="A59" s="34"/>
      <c r="B59" s="35"/>
      <c r="C59" s="35"/>
      <c r="D59" s="35"/>
      <c r="E59" s="59"/>
      <c r="F59" s="56"/>
      <c r="G59" s="52"/>
      <c r="H59" s="52"/>
      <c r="I59" s="52"/>
      <c r="J59" s="52"/>
      <c r="K59" s="52"/>
      <c r="L59" s="42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</row>
    <row r="60" spans="1:50">
      <c r="A60" s="35"/>
      <c r="B60" s="35"/>
      <c r="C60" s="35"/>
      <c r="D60" s="35"/>
      <c r="E60" s="59"/>
      <c r="F60" s="56"/>
      <c r="G60" s="52"/>
      <c r="H60" s="52"/>
      <c r="I60" s="52"/>
      <c r="J60" s="52"/>
      <c r="K60" s="52"/>
      <c r="L60" s="41"/>
    </row>
    <row r="61" spans="1:50" s="33" customFormat="1">
      <c r="A61" s="35"/>
      <c r="B61" s="35"/>
      <c r="C61" s="35"/>
      <c r="D61" s="35"/>
      <c r="E61" s="60"/>
      <c r="F61" s="57"/>
      <c r="G61" s="53"/>
      <c r="H61" s="54"/>
      <c r="I61" s="54"/>
      <c r="J61" s="54"/>
      <c r="K61" s="54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</row>
    <row r="62" spans="1:50">
      <c r="A62" s="35"/>
      <c r="B62" s="35"/>
      <c r="C62" s="35"/>
      <c r="D62" s="35"/>
      <c r="E62" s="60"/>
      <c r="F62" s="57"/>
      <c r="G62" s="54"/>
      <c r="H62" s="54"/>
      <c r="I62" s="54"/>
      <c r="J62" s="54"/>
      <c r="K62" s="54"/>
      <c r="L62" s="35"/>
    </row>
    <row r="63" spans="1:50">
      <c r="A63" s="35"/>
      <c r="B63" s="35"/>
      <c r="C63" s="35"/>
      <c r="D63" s="35"/>
      <c r="E63" s="60"/>
      <c r="F63" s="57"/>
      <c r="G63" s="54"/>
      <c r="H63" s="54"/>
      <c r="I63" s="54"/>
      <c r="J63" s="54"/>
      <c r="K63" s="54"/>
      <c r="L63" s="35"/>
    </row>
    <row r="64" spans="1:50">
      <c r="A64" s="35"/>
      <c r="B64" s="35"/>
      <c r="C64" s="35"/>
      <c r="D64" s="35"/>
      <c r="E64" s="60"/>
      <c r="F64" s="57"/>
      <c r="G64" s="54"/>
      <c r="H64" s="54"/>
      <c r="I64" s="54"/>
      <c r="J64" s="54"/>
      <c r="K64" s="54"/>
      <c r="L64" s="35"/>
    </row>
    <row r="65" spans="1:12">
      <c r="A65" s="35"/>
      <c r="B65" s="35"/>
      <c r="C65" s="35"/>
      <c r="D65" s="35"/>
      <c r="E65" s="60"/>
      <c r="F65" s="57"/>
      <c r="G65" s="54"/>
      <c r="H65" s="54"/>
      <c r="I65" s="54"/>
      <c r="J65" s="54"/>
      <c r="K65" s="54"/>
      <c r="L65" s="35"/>
    </row>
    <row r="66" spans="1:12">
      <c r="A66" s="35"/>
      <c r="B66" s="35"/>
      <c r="C66" s="35"/>
      <c r="D66" s="35"/>
      <c r="E66" s="60"/>
      <c r="F66" s="57"/>
      <c r="G66" s="54"/>
      <c r="H66" s="54"/>
      <c r="I66" s="54"/>
      <c r="J66" s="54"/>
      <c r="K66" s="54"/>
      <c r="L66" s="35"/>
    </row>
    <row r="67" spans="1:12">
      <c r="A67" s="35"/>
      <c r="B67" s="35"/>
      <c r="C67" s="35"/>
      <c r="D67" s="35"/>
      <c r="E67" s="60"/>
      <c r="F67" s="57"/>
      <c r="G67" s="54"/>
      <c r="H67" s="54"/>
      <c r="I67" s="54"/>
      <c r="J67" s="54"/>
      <c r="K67" s="54"/>
      <c r="L67" s="35"/>
    </row>
    <row r="68" spans="1:12">
      <c r="A68" s="35"/>
      <c r="B68" s="35"/>
      <c r="C68" s="35"/>
      <c r="D68" s="35"/>
      <c r="E68" s="60"/>
      <c r="F68" s="57"/>
      <c r="G68" s="54"/>
      <c r="H68" s="54"/>
      <c r="I68" s="54"/>
      <c r="J68" s="54"/>
      <c r="K68" s="54"/>
      <c r="L68" s="35"/>
    </row>
    <row r="69" spans="1:12">
      <c r="A69" s="35"/>
      <c r="B69" s="35"/>
      <c r="C69" s="35"/>
      <c r="D69" s="35"/>
      <c r="E69" s="60"/>
      <c r="F69" s="57"/>
      <c r="G69" s="54"/>
      <c r="H69" s="54"/>
      <c r="I69" s="54"/>
      <c r="J69" s="54"/>
      <c r="K69" s="54"/>
      <c r="L69" s="35"/>
    </row>
    <row r="70" spans="1:12">
      <c r="A70" s="35"/>
      <c r="B70" s="35"/>
      <c r="C70" s="35"/>
      <c r="D70" s="35"/>
      <c r="E70" s="60"/>
      <c r="F70" s="57"/>
      <c r="G70" s="54"/>
      <c r="H70" s="54"/>
      <c r="I70" s="54"/>
      <c r="J70" s="54"/>
      <c r="K70" s="54"/>
      <c r="L70" s="35"/>
    </row>
    <row r="71" spans="1:12">
      <c r="A71" s="35"/>
      <c r="B71" s="35"/>
      <c r="C71" s="35"/>
      <c r="D71" s="35"/>
      <c r="E71" s="60"/>
      <c r="F71" s="57"/>
      <c r="G71" s="54"/>
      <c r="H71" s="54"/>
      <c r="I71" s="54"/>
      <c r="J71" s="54"/>
      <c r="K71" s="54"/>
      <c r="L71" s="35"/>
    </row>
    <row r="72" spans="1:12">
      <c r="A72" s="35"/>
      <c r="B72" s="35"/>
      <c r="C72" s="35"/>
      <c r="D72" s="35"/>
      <c r="E72" s="60"/>
      <c r="F72" s="57"/>
      <c r="G72" s="54"/>
      <c r="H72" s="54"/>
      <c r="I72" s="54"/>
      <c r="J72" s="54"/>
      <c r="K72" s="54"/>
      <c r="L72" s="35"/>
    </row>
    <row r="73" spans="1:12">
      <c r="A73" s="35"/>
      <c r="B73" s="35"/>
      <c r="C73" s="35"/>
      <c r="D73" s="35"/>
      <c r="E73" s="60"/>
      <c r="F73" s="57"/>
      <c r="G73" s="54"/>
      <c r="H73" s="54"/>
      <c r="I73" s="54"/>
      <c r="J73" s="54"/>
      <c r="K73" s="54"/>
      <c r="L73" s="35"/>
    </row>
    <row r="74" spans="1:12">
      <c r="A74" s="35"/>
      <c r="B74" s="35"/>
      <c r="C74" s="35"/>
      <c r="D74" s="35"/>
      <c r="E74" s="60"/>
      <c r="F74" s="57"/>
      <c r="G74" s="54"/>
      <c r="H74" s="54"/>
      <c r="I74" s="54"/>
      <c r="J74" s="54"/>
      <c r="K74" s="54"/>
      <c r="L74" s="35"/>
    </row>
    <row r="75" spans="1:12">
      <c r="A75" s="34"/>
      <c r="B75" s="35"/>
      <c r="C75" s="35"/>
      <c r="D75" s="35"/>
      <c r="E75" s="60"/>
      <c r="F75" s="57"/>
      <c r="G75" s="54"/>
      <c r="H75" s="54"/>
      <c r="I75" s="54"/>
      <c r="J75" s="54"/>
      <c r="K75" s="54"/>
      <c r="L75" s="36"/>
    </row>
    <row r="76" spans="1:12">
      <c r="A76" s="34"/>
      <c r="B76" s="35"/>
      <c r="C76" s="35"/>
      <c r="D76" s="35"/>
      <c r="E76" s="60"/>
      <c r="F76" s="57"/>
      <c r="G76" s="54"/>
      <c r="H76" s="54"/>
      <c r="I76" s="54"/>
      <c r="J76" s="54"/>
      <c r="K76" s="54"/>
      <c r="L76" s="36"/>
    </row>
    <row r="77" spans="1:12">
      <c r="A77" s="34"/>
      <c r="B77" s="35"/>
      <c r="C77" s="35"/>
      <c r="D77" s="35"/>
      <c r="E77" s="60"/>
      <c r="F77" s="57"/>
      <c r="G77" s="54"/>
      <c r="H77" s="54"/>
      <c r="I77" s="54"/>
      <c r="J77" s="54"/>
      <c r="K77" s="54"/>
      <c r="L77" s="36"/>
    </row>
    <row r="78" spans="1:12">
      <c r="A78" s="34"/>
      <c r="B78" s="35"/>
      <c r="C78" s="35"/>
      <c r="D78" s="35"/>
      <c r="E78" s="60"/>
      <c r="F78" s="57"/>
      <c r="G78" s="54"/>
      <c r="H78" s="54"/>
      <c r="I78" s="54"/>
      <c r="J78" s="54"/>
      <c r="K78" s="54"/>
      <c r="L78" s="36"/>
    </row>
    <row r="79" spans="1:12">
      <c r="A79" s="34"/>
      <c r="B79" s="35"/>
      <c r="C79" s="35"/>
      <c r="D79" s="35"/>
      <c r="E79" s="60"/>
      <c r="F79" s="57"/>
      <c r="G79" s="54"/>
      <c r="H79" s="54"/>
      <c r="I79" s="54"/>
      <c r="J79" s="54"/>
      <c r="K79" s="54"/>
      <c r="L79" s="36"/>
    </row>
    <row r="80" spans="1:12">
      <c r="A80" s="34"/>
      <c r="B80" s="35"/>
      <c r="C80" s="35"/>
      <c r="D80" s="35"/>
      <c r="E80" s="60"/>
      <c r="F80" s="57"/>
      <c r="G80" s="54"/>
      <c r="H80" s="54"/>
      <c r="I80" s="54"/>
      <c r="J80" s="54"/>
      <c r="K80" s="54"/>
      <c r="L80" s="36"/>
    </row>
    <row r="81" spans="1:12">
      <c r="A81" s="34"/>
      <c r="B81" s="35"/>
      <c r="C81" s="35"/>
      <c r="D81" s="35"/>
      <c r="E81" s="60"/>
      <c r="F81" s="57"/>
      <c r="G81" s="54"/>
      <c r="H81" s="54"/>
      <c r="I81" s="54"/>
      <c r="J81" s="54"/>
      <c r="K81" s="54"/>
      <c r="L81" s="36"/>
    </row>
    <row r="82" spans="1:12">
      <c r="A82" s="34"/>
      <c r="B82" s="35"/>
      <c r="C82" s="35"/>
      <c r="D82" s="35"/>
      <c r="E82" s="60"/>
      <c r="F82" s="57"/>
      <c r="G82" s="54"/>
      <c r="H82" s="54"/>
      <c r="I82" s="54"/>
      <c r="J82" s="54"/>
      <c r="K82" s="54"/>
      <c r="L82" s="36"/>
    </row>
    <row r="83" spans="1:12">
      <c r="A83" s="34"/>
      <c r="B83" s="35"/>
      <c r="C83" s="35"/>
      <c r="D83" s="35"/>
      <c r="E83" s="60"/>
      <c r="F83" s="57"/>
      <c r="G83" s="54"/>
      <c r="H83" s="54"/>
      <c r="I83" s="54"/>
      <c r="J83" s="54"/>
      <c r="K83" s="54"/>
      <c r="L83" s="36"/>
    </row>
    <row r="84" spans="1:12">
      <c r="A84" s="34"/>
      <c r="B84" s="35"/>
      <c r="C84" s="35"/>
      <c r="D84" s="35"/>
      <c r="E84" s="60"/>
      <c r="F84" s="57"/>
      <c r="G84" s="54"/>
      <c r="H84" s="54"/>
      <c r="I84" s="54"/>
      <c r="J84" s="54"/>
      <c r="K84" s="54"/>
      <c r="L84" s="36"/>
    </row>
    <row r="85" spans="1:12">
      <c r="A85" s="34"/>
      <c r="B85" s="35"/>
      <c r="C85" s="35"/>
      <c r="D85" s="35"/>
      <c r="E85" s="60"/>
      <c r="F85" s="57"/>
      <c r="G85" s="54"/>
      <c r="H85" s="54"/>
      <c r="I85" s="54"/>
      <c r="J85" s="54"/>
      <c r="K85" s="54"/>
      <c r="L85" s="36"/>
    </row>
    <row r="86" spans="1:12">
      <c r="A86" s="34"/>
      <c r="B86" s="35"/>
      <c r="C86" s="35"/>
      <c r="D86" s="35"/>
      <c r="E86" s="60"/>
      <c r="F86" s="57"/>
      <c r="G86" s="54"/>
      <c r="H86" s="54"/>
      <c r="I86" s="54"/>
      <c r="J86" s="54"/>
      <c r="K86" s="54"/>
      <c r="L86" s="36"/>
    </row>
    <row r="87" spans="1:12">
      <c r="A87" s="34"/>
      <c r="B87" s="35"/>
      <c r="C87" s="35"/>
      <c r="D87" s="35"/>
      <c r="E87" s="60"/>
      <c r="F87" s="57"/>
      <c r="G87" s="54"/>
      <c r="H87" s="54"/>
      <c r="I87" s="54"/>
      <c r="J87" s="54"/>
      <c r="K87" s="54"/>
      <c r="L87" s="36"/>
    </row>
    <row r="88" spans="1:12">
      <c r="A88" s="34"/>
      <c r="B88" s="35"/>
      <c r="C88" s="35"/>
      <c r="D88" s="35"/>
      <c r="E88" s="60"/>
      <c r="F88" s="57"/>
      <c r="G88" s="54"/>
      <c r="H88" s="54"/>
      <c r="I88" s="54"/>
      <c r="J88" s="54"/>
      <c r="K88" s="54"/>
      <c r="L88" s="36"/>
    </row>
    <row r="89" spans="1:12">
      <c r="A89" s="34"/>
      <c r="B89" s="35"/>
      <c r="C89" s="35"/>
      <c r="D89" s="35"/>
      <c r="E89" s="60"/>
      <c r="F89" s="57"/>
      <c r="G89" s="54"/>
      <c r="H89" s="54"/>
      <c r="I89" s="54"/>
      <c r="J89" s="54"/>
      <c r="K89" s="54"/>
      <c r="L89" s="36"/>
    </row>
    <row r="90" spans="1:12">
      <c r="A90" s="34"/>
      <c r="B90" s="35"/>
      <c r="C90" s="35"/>
      <c r="D90" s="35"/>
      <c r="E90" s="60"/>
      <c r="F90" s="57"/>
      <c r="G90" s="54"/>
      <c r="H90" s="54"/>
      <c r="I90" s="54"/>
      <c r="J90" s="54"/>
      <c r="K90" s="54"/>
      <c r="L90" s="36"/>
    </row>
    <row r="91" spans="1:12">
      <c r="A91" s="34"/>
      <c r="B91" s="35"/>
      <c r="C91" s="35"/>
      <c r="D91" s="35"/>
      <c r="E91" s="60"/>
      <c r="F91" s="57"/>
      <c r="G91" s="54"/>
      <c r="H91" s="54"/>
      <c r="I91" s="54"/>
      <c r="J91" s="54"/>
      <c r="K91" s="54"/>
      <c r="L91" s="36"/>
    </row>
    <row r="92" spans="1:12">
      <c r="A92" s="34"/>
      <c r="B92" s="35"/>
      <c r="C92" s="35"/>
      <c r="D92" s="35"/>
      <c r="E92" s="60"/>
      <c r="F92" s="57"/>
      <c r="G92" s="54"/>
      <c r="H92" s="54"/>
      <c r="I92" s="54"/>
      <c r="J92" s="54"/>
      <c r="K92" s="54"/>
      <c r="L92" s="36"/>
    </row>
    <row r="93" spans="1:12">
      <c r="A93" s="34"/>
      <c r="B93" s="35"/>
      <c r="C93" s="35"/>
      <c r="D93" s="35"/>
      <c r="E93" s="60"/>
      <c r="F93" s="57"/>
      <c r="G93" s="54"/>
      <c r="H93" s="54"/>
      <c r="I93" s="54"/>
      <c r="J93" s="54"/>
      <c r="K93" s="54"/>
      <c r="L93" s="36"/>
    </row>
    <row r="94" spans="1:12">
      <c r="A94" s="34"/>
      <c r="B94" s="35"/>
      <c r="C94" s="35"/>
      <c r="D94" s="35"/>
      <c r="E94" s="60"/>
      <c r="F94" s="57"/>
      <c r="G94" s="54"/>
      <c r="H94" s="54"/>
      <c r="I94" s="54"/>
      <c r="J94" s="54"/>
      <c r="K94" s="54"/>
      <c r="L94" s="36"/>
    </row>
    <row r="98" spans="66:66">
      <c r="BN98" s="35" t="s">
        <v>127</v>
      </c>
    </row>
  </sheetData>
  <mergeCells count="2">
    <mergeCell ref="N3:P3"/>
    <mergeCell ref="N22:P22"/>
  </mergeCells>
  <phoneticPr fontId="0" type="noConversion"/>
  <pageMargins left="0.74803149606299213" right="0.74803149606299213" top="0.23622047244094491" bottom="0.23622047244094491" header="0.15748031496062992" footer="0.15748031496062992"/>
  <pageSetup paperSize="9" scale="75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G78"/>
  <sheetViews>
    <sheetView tabSelected="1" workbookViewId="0"/>
  </sheetViews>
  <sheetFormatPr defaultRowHeight="12.75"/>
  <cols>
    <col min="1" max="1" width="16.140625" style="26" bestFit="1" customWidth="1"/>
    <col min="2" max="2" width="0.28515625" style="7" customWidth="1"/>
    <col min="3" max="3" width="25.140625" style="3" bestFit="1" customWidth="1"/>
    <col min="4" max="4" width="7.85546875" style="3" customWidth="1"/>
    <col min="5" max="5" width="0.28515625" style="7" customWidth="1"/>
    <col min="6" max="6" width="2" style="5" customWidth="1"/>
    <col min="7" max="7" width="1.140625" style="3" customWidth="1"/>
    <col min="8" max="8" width="6.7109375" style="4" customWidth="1"/>
    <col min="9" max="9" width="0.28515625" style="8" customWidth="1"/>
    <col min="10" max="10" width="10.42578125" style="4" bestFit="1" customWidth="1"/>
    <col min="11" max="11" width="0.7109375" style="3" customWidth="1"/>
    <col min="12" max="12" width="0.28515625" style="7" customWidth="1"/>
    <col min="13" max="13" width="4.42578125" style="3" customWidth="1"/>
    <col min="14" max="14" width="6.7109375" style="3" customWidth="1"/>
    <col min="15" max="111" width="9.140625" style="7"/>
    <col min="112" max="16384" width="9.140625" style="3"/>
  </cols>
  <sheetData>
    <row r="1" spans="1:111" s="14" customFormat="1" ht="69.75" customHeight="1">
      <c r="A1" s="30" t="s">
        <v>7</v>
      </c>
      <c r="B1" s="12"/>
      <c r="C1" s="155" t="s">
        <v>165</v>
      </c>
      <c r="D1" s="155"/>
      <c r="E1" s="12"/>
      <c r="F1" s="156" t="s">
        <v>106</v>
      </c>
      <c r="G1" s="156"/>
      <c r="H1" s="156"/>
      <c r="I1" s="13"/>
      <c r="J1" s="31" t="s">
        <v>105</v>
      </c>
      <c r="K1" s="31"/>
      <c r="L1" s="13"/>
      <c r="M1" s="155" t="s">
        <v>109</v>
      </c>
      <c r="N1" s="155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</row>
    <row r="2" spans="1:111">
      <c r="A2" s="23" t="s">
        <v>24</v>
      </c>
      <c r="B2" s="15"/>
      <c r="C2" s="15" t="str">
        <f>'Price guide'!C3</f>
        <v>OMV Gries Brennersee</v>
      </c>
      <c r="D2" s="15"/>
      <c r="E2" s="15"/>
      <c r="F2" s="16"/>
      <c r="G2" s="15"/>
      <c r="H2" s="28">
        <f>Norway!H4</f>
        <v>10.069863333333334</v>
      </c>
      <c r="I2" s="17"/>
      <c r="J2" s="43"/>
      <c r="K2" s="18"/>
      <c r="L2" s="18"/>
      <c r="N2" s="28">
        <f>H2-J2</f>
        <v>10.069863333333334</v>
      </c>
    </row>
    <row r="3" spans="1:111">
      <c r="A3" s="29"/>
      <c r="B3" s="15"/>
      <c r="C3" s="19" t="str">
        <f>'Price guide'!C4</f>
        <v>Hart/Villach</v>
      </c>
      <c r="D3" s="19"/>
      <c r="E3" s="15"/>
      <c r="F3" s="20"/>
      <c r="G3" s="19"/>
      <c r="H3" s="28">
        <f>Norway!H5</f>
        <v>9.8722766666666679</v>
      </c>
      <c r="I3" s="17"/>
      <c r="J3" s="44"/>
      <c r="K3" s="21"/>
      <c r="L3" s="18"/>
      <c r="M3" s="20"/>
      <c r="N3" s="28">
        <f t="shared" ref="N3:N63" si="0">H3-J3</f>
        <v>9.8722766666666679</v>
      </c>
    </row>
    <row r="4" spans="1:111">
      <c r="A4" s="23"/>
      <c r="B4" s="15"/>
      <c r="C4" s="15" t="str">
        <f>'Price guide'!C5</f>
        <v>Eurotruck Niederndorf + others</v>
      </c>
      <c r="D4" s="15"/>
      <c r="E4" s="22"/>
      <c r="F4" s="16"/>
      <c r="G4" s="15"/>
      <c r="H4" s="28">
        <f>Norway!H6</f>
        <v>9.9569566666666685</v>
      </c>
      <c r="I4" s="17"/>
      <c r="J4" s="43"/>
      <c r="K4" s="18"/>
      <c r="L4" s="18"/>
      <c r="M4" s="16"/>
      <c r="N4" s="28">
        <f t="shared" si="0"/>
        <v>9.9569566666666685</v>
      </c>
    </row>
    <row r="5" spans="1:111" s="9" customFormat="1">
      <c r="A5" s="29"/>
      <c r="B5" s="15"/>
      <c r="C5" s="19" t="str">
        <f>'Price guide'!C6</f>
        <v>Agip IBK-Amras</v>
      </c>
      <c r="D5" s="19"/>
      <c r="E5" s="15"/>
      <c r="F5" s="20"/>
      <c r="G5" s="19"/>
      <c r="H5" s="28">
        <f>Norway!H7</f>
        <v>9.8722766666666679</v>
      </c>
      <c r="I5" s="17"/>
      <c r="J5" s="44"/>
      <c r="K5" s="21"/>
      <c r="L5" s="18"/>
      <c r="M5" s="20"/>
      <c r="N5" s="28">
        <f t="shared" si="0"/>
        <v>9.8722766666666679</v>
      </c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</row>
    <row r="6" spans="1:111">
      <c r="A6" s="23"/>
      <c r="B6" s="15"/>
      <c r="C6" s="15" t="str">
        <f>'Price guide'!C7</f>
        <v>Unterpremstätten</v>
      </c>
      <c r="D6" s="15"/>
      <c r="E6" s="23"/>
      <c r="F6" s="16"/>
      <c r="G6" s="15"/>
      <c r="H6" s="28">
        <f>Norway!H8</f>
        <v>9.3077433333333328</v>
      </c>
      <c r="I6" s="17"/>
      <c r="J6" s="43"/>
      <c r="K6" s="18"/>
      <c r="L6" s="18"/>
      <c r="M6" s="16"/>
      <c r="N6" s="28">
        <f t="shared" si="0"/>
        <v>9.3077433333333328</v>
      </c>
    </row>
    <row r="7" spans="1:111" s="9" customFormat="1">
      <c r="A7" s="29"/>
      <c r="B7" s="15"/>
      <c r="C7" s="19" t="str">
        <f>'Price guide'!C8</f>
        <v>Kufstein</v>
      </c>
      <c r="D7" s="19"/>
      <c r="E7" s="15"/>
      <c r="F7" s="20"/>
      <c r="G7" s="19"/>
      <c r="H7" s="28">
        <f>Norway!H9</f>
        <v>9.448876666666667</v>
      </c>
      <c r="I7" s="17"/>
      <c r="J7" s="44"/>
      <c r="K7" s="21"/>
      <c r="L7" s="18"/>
      <c r="M7" s="20"/>
      <c r="N7" s="28">
        <f t="shared" si="0"/>
        <v>9.448876666666667</v>
      </c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</row>
    <row r="8" spans="1:111" s="9" customFormat="1">
      <c r="A8" s="23"/>
      <c r="B8" s="15"/>
      <c r="C8" s="15"/>
      <c r="D8" s="15"/>
      <c r="E8" s="15"/>
      <c r="F8" s="16"/>
      <c r="G8" s="15"/>
      <c r="H8" s="28"/>
      <c r="I8" s="17"/>
      <c r="J8" s="43"/>
      <c r="K8" s="18"/>
      <c r="L8" s="18"/>
      <c r="M8" s="16"/>
      <c r="N8" s="28">
        <f t="shared" si="0"/>
        <v>0</v>
      </c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</row>
    <row r="9" spans="1:111" s="9" customFormat="1">
      <c r="A9" s="29"/>
      <c r="B9" s="15"/>
      <c r="C9" s="19"/>
      <c r="D9" s="19"/>
      <c r="E9" s="15"/>
      <c r="F9" s="20"/>
      <c r="G9" s="19"/>
      <c r="H9" s="28"/>
      <c r="I9" s="17"/>
      <c r="J9" s="44"/>
      <c r="K9" s="21"/>
      <c r="L9" s="18"/>
      <c r="M9" s="20"/>
      <c r="N9" s="28">
        <f t="shared" si="0"/>
        <v>0</v>
      </c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</row>
    <row r="10" spans="1:111" s="9" customFormat="1">
      <c r="A10" s="29" t="s">
        <v>23</v>
      </c>
      <c r="B10" s="15"/>
      <c r="C10" s="19" t="str">
        <f>'Price guide'!C9</f>
        <v>G.&amp;V. / BP list price</v>
      </c>
      <c r="D10" s="19"/>
      <c r="E10" s="22"/>
      <c r="F10" s="20"/>
      <c r="G10" s="19"/>
      <c r="H10" s="28">
        <f>Norway!H10</f>
        <v>10.1616</v>
      </c>
      <c r="I10" s="17"/>
      <c r="J10" s="44"/>
      <c r="K10" s="21"/>
      <c r="L10" s="18"/>
      <c r="M10" s="20"/>
      <c r="N10" s="28">
        <f t="shared" si="0"/>
        <v>10.1616</v>
      </c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</row>
    <row r="11" spans="1:111">
      <c r="A11" s="23"/>
      <c r="B11" s="15"/>
      <c r="C11" s="15" t="str">
        <f>'Price guide'!C10</f>
        <v>Poweroil list price</v>
      </c>
      <c r="D11" s="15"/>
      <c r="E11" s="22"/>
      <c r="F11" s="16"/>
      <c r="G11" s="15"/>
      <c r="H11" s="28">
        <f>Norway!H11</f>
        <v>10.1616</v>
      </c>
      <c r="I11" s="17"/>
      <c r="J11" s="43"/>
      <c r="K11" s="18"/>
      <c r="L11" s="18"/>
      <c r="M11" s="16"/>
      <c r="N11" s="28">
        <f t="shared" si="0"/>
        <v>10.1616</v>
      </c>
    </row>
    <row r="12" spans="1:111">
      <c r="A12" s="29"/>
      <c r="B12" s="15"/>
      <c r="C12" s="19"/>
      <c r="D12" s="19"/>
      <c r="E12" s="22"/>
      <c r="F12" s="20"/>
      <c r="G12" s="19"/>
      <c r="H12" s="28"/>
      <c r="I12" s="17"/>
      <c r="J12" s="44"/>
      <c r="K12" s="18"/>
      <c r="L12" s="18"/>
      <c r="M12" s="20"/>
      <c r="N12" s="28">
        <f t="shared" si="0"/>
        <v>0</v>
      </c>
    </row>
    <row r="13" spans="1:111">
      <c r="A13" s="23"/>
      <c r="B13" s="15"/>
      <c r="C13" s="15"/>
      <c r="D13" s="15"/>
      <c r="E13" s="22"/>
      <c r="F13" s="16"/>
      <c r="G13" s="15"/>
      <c r="H13" s="28"/>
      <c r="I13" s="17"/>
      <c r="J13" s="43"/>
      <c r="K13" s="18"/>
      <c r="L13" s="18"/>
      <c r="M13" s="16"/>
      <c r="N13" s="28">
        <f t="shared" si="0"/>
        <v>0</v>
      </c>
    </row>
    <row r="14" spans="1:111" s="9" customFormat="1">
      <c r="A14" s="29" t="s">
        <v>74</v>
      </c>
      <c r="B14" s="15"/>
      <c r="C14" s="19" t="str">
        <f>'Price guide'!C11</f>
        <v>Average</v>
      </c>
      <c r="D14" s="19"/>
      <c r="E14" s="22"/>
      <c r="F14" s="20"/>
      <c r="G14" s="19"/>
      <c r="H14" s="28">
        <f>Norway!H12</f>
        <v>9.3449057504175617</v>
      </c>
      <c r="I14" s="17"/>
      <c r="J14" s="44"/>
      <c r="K14" s="21"/>
      <c r="L14" s="18"/>
      <c r="M14" s="20"/>
      <c r="N14" s="28">
        <f t="shared" si="0"/>
        <v>9.3449057504175617</v>
      </c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</row>
    <row r="15" spans="1:111">
      <c r="A15" s="23" t="s">
        <v>63</v>
      </c>
      <c r="B15" s="15"/>
      <c r="C15" s="15" t="str">
        <f>'Price guide'!C12</f>
        <v>Average</v>
      </c>
      <c r="D15" s="15"/>
      <c r="E15" s="15"/>
      <c r="F15" s="16"/>
      <c r="G15" s="15"/>
      <c r="H15" s="28">
        <f>Norway!H13</f>
        <v>9.4092439546984998</v>
      </c>
      <c r="I15" s="17"/>
      <c r="J15" s="43"/>
      <c r="K15" s="18"/>
      <c r="L15" s="18"/>
      <c r="M15" s="16"/>
      <c r="N15" s="28">
        <f t="shared" si="0"/>
        <v>9.4092439546984998</v>
      </c>
    </row>
    <row r="16" spans="1:111" s="9" customFormat="1">
      <c r="A16" s="29" t="s">
        <v>28</v>
      </c>
      <c r="B16" s="15"/>
      <c r="C16" s="19" t="str">
        <f>'Price guide'!C13</f>
        <v>OMV</v>
      </c>
      <c r="D16" s="19"/>
      <c r="E16" s="15"/>
      <c r="F16" s="20"/>
      <c r="G16" s="19"/>
      <c r="H16" s="28">
        <f>Norway!H14</f>
        <v>11.109379283336597</v>
      </c>
      <c r="I16" s="17"/>
      <c r="J16" s="44"/>
      <c r="K16" s="21"/>
      <c r="L16" s="18"/>
      <c r="M16" s="20"/>
      <c r="N16" s="28">
        <f t="shared" si="0"/>
        <v>11.109379283336597</v>
      </c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</row>
    <row r="17" spans="1:111">
      <c r="A17" s="23" t="s">
        <v>39</v>
      </c>
      <c r="B17" s="15"/>
      <c r="C17" s="15" t="str">
        <f>'Price guide'!C14</f>
        <v xml:space="preserve">list price  </v>
      </c>
      <c r="D17" s="15"/>
      <c r="E17" s="15"/>
      <c r="F17" s="16"/>
      <c r="G17" s="15"/>
      <c r="H17" s="28">
        <f>Norway!H15</f>
        <v>10.467265953740183</v>
      </c>
      <c r="I17" s="17"/>
      <c r="J17" s="43"/>
      <c r="K17" s="18"/>
      <c r="L17" s="18"/>
      <c r="M17" s="16"/>
      <c r="N17" s="28">
        <f t="shared" si="0"/>
        <v>10.467265953740183</v>
      </c>
    </row>
    <row r="18" spans="1:111">
      <c r="A18" s="29"/>
      <c r="B18" s="15"/>
      <c r="C18" s="19"/>
      <c r="D18" s="19"/>
      <c r="E18" s="15"/>
      <c r="F18" s="20"/>
      <c r="G18" s="15"/>
      <c r="H18" s="28"/>
      <c r="I18" s="17"/>
      <c r="J18" s="44"/>
      <c r="K18" s="21"/>
      <c r="L18" s="18"/>
      <c r="M18" s="20"/>
      <c r="N18" s="28">
        <f t="shared" si="0"/>
        <v>0</v>
      </c>
    </row>
    <row r="19" spans="1:111">
      <c r="A19" s="23"/>
      <c r="B19" s="15"/>
      <c r="C19" s="15"/>
      <c r="D19" s="15"/>
      <c r="E19" s="15"/>
      <c r="F19" s="16"/>
      <c r="G19" s="15"/>
      <c r="H19" s="28"/>
      <c r="I19" s="17"/>
      <c r="J19" s="43"/>
      <c r="K19" s="18"/>
      <c r="L19" s="18"/>
      <c r="M19" s="16"/>
      <c r="N19" s="28">
        <f t="shared" si="0"/>
        <v>0</v>
      </c>
    </row>
    <row r="20" spans="1:111" s="9" customFormat="1">
      <c r="A20" s="29" t="s">
        <v>30</v>
      </c>
      <c r="B20" s="15"/>
      <c r="C20" s="19" t="str">
        <f>'Price guide'!C15</f>
        <v xml:space="preserve">list price  </v>
      </c>
      <c r="D20" s="19"/>
      <c r="E20" s="22"/>
      <c r="F20" s="20"/>
      <c r="G20" s="19"/>
      <c r="H20" s="28">
        <f>Norway!H16</f>
        <v>9.4559333333333342</v>
      </c>
      <c r="I20" s="17"/>
      <c r="J20" s="44"/>
      <c r="K20" s="21"/>
      <c r="L20" s="18"/>
      <c r="M20" s="20"/>
      <c r="N20" s="28">
        <f t="shared" si="0"/>
        <v>9.4559333333333342</v>
      </c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</row>
    <row r="21" spans="1:111">
      <c r="A21" s="23" t="s">
        <v>9</v>
      </c>
      <c r="B21" s="15"/>
      <c r="C21" s="15" t="str">
        <f>'Price guide'!C16</f>
        <v>St. Priest Truckstop</v>
      </c>
      <c r="D21" s="15"/>
      <c r="E21" s="15"/>
      <c r="F21" s="16"/>
      <c r="G21" s="15"/>
      <c r="H21" s="28">
        <f>Norway!H17</f>
        <v>9.4804782608695657</v>
      </c>
      <c r="I21" s="17"/>
      <c r="J21" s="43"/>
      <c r="K21" s="24"/>
      <c r="L21" s="24"/>
      <c r="M21" s="16"/>
      <c r="N21" s="28">
        <f t="shared" si="0"/>
        <v>9.4804782608695657</v>
      </c>
    </row>
    <row r="22" spans="1:111" s="9" customFormat="1">
      <c r="A22" s="29"/>
      <c r="B22" s="15"/>
      <c r="C22" s="19" t="str">
        <f>'Price guide'!C17</f>
        <v>Macon BP</v>
      </c>
      <c r="D22" s="19"/>
      <c r="E22" s="15"/>
      <c r="F22" s="20"/>
      <c r="G22" s="19"/>
      <c r="H22" s="28">
        <f>Norway!H18</f>
        <v>9.4804782608695657</v>
      </c>
      <c r="I22" s="17"/>
      <c r="J22" s="44"/>
      <c r="K22" s="25"/>
      <c r="L22" s="24"/>
      <c r="M22" s="20"/>
      <c r="N22" s="28">
        <f t="shared" si="0"/>
        <v>9.4804782608695657</v>
      </c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</row>
    <row r="23" spans="1:111">
      <c r="A23" s="23"/>
      <c r="B23" s="15"/>
      <c r="C23" s="15" t="str">
        <f>'Price guide'!C18</f>
        <v>Le Havre</v>
      </c>
      <c r="D23" s="15"/>
      <c r="E23" s="15"/>
      <c r="F23" s="16"/>
      <c r="G23" s="15"/>
      <c r="H23" s="28">
        <f>Norway!H19</f>
        <v>9.4379966555183952</v>
      </c>
      <c r="I23" s="17"/>
      <c r="J23" s="43"/>
      <c r="K23" s="24"/>
      <c r="L23" s="24"/>
      <c r="M23" s="16"/>
      <c r="N23" s="28">
        <f t="shared" si="0"/>
        <v>9.4379966555183952</v>
      </c>
    </row>
    <row r="24" spans="1:111" s="9" customFormat="1">
      <c r="A24" s="29"/>
      <c r="B24" s="15"/>
      <c r="C24" s="19" t="str">
        <f>'Price guide'!C19</f>
        <v>ROYE BP Truckstop</v>
      </c>
      <c r="D24" s="19"/>
      <c r="E24" s="15"/>
      <c r="F24" s="20"/>
      <c r="G24" s="19"/>
      <c r="H24" s="28">
        <f>Norway!H20</f>
        <v>9.4804782608695657</v>
      </c>
      <c r="I24" s="17"/>
      <c r="J24" s="44"/>
      <c r="K24" s="25"/>
      <c r="L24" s="24"/>
      <c r="M24" s="20"/>
      <c r="N24" s="28">
        <f t="shared" si="0"/>
        <v>9.4804782608695657</v>
      </c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</row>
    <row r="25" spans="1:111">
      <c r="A25" s="23"/>
      <c r="B25" s="15"/>
      <c r="C25" s="15" t="str">
        <f>'Price guide'!C20</f>
        <v>Calais</v>
      </c>
      <c r="D25" s="15"/>
      <c r="E25" s="15"/>
      <c r="F25" s="16"/>
      <c r="G25" s="15"/>
      <c r="H25" s="28">
        <f>Norway!H21</f>
        <v>9.6220836120401341</v>
      </c>
      <c r="I25" s="17"/>
      <c r="J25" s="43"/>
      <c r="K25" s="24"/>
      <c r="L25" s="24"/>
      <c r="M25" s="16"/>
      <c r="N25" s="28">
        <f t="shared" si="0"/>
        <v>9.6220836120401341</v>
      </c>
    </row>
    <row r="26" spans="1:111" s="9" customFormat="1">
      <c r="A26" s="29"/>
      <c r="B26" s="15"/>
      <c r="C26" s="19"/>
      <c r="D26" s="19"/>
      <c r="E26" s="15"/>
      <c r="F26" s="20"/>
      <c r="G26" s="19"/>
      <c r="H26" s="28"/>
      <c r="I26" s="17"/>
      <c r="J26" s="44"/>
      <c r="K26" s="25"/>
      <c r="L26" s="24"/>
      <c r="M26" s="20"/>
      <c r="N26" s="28">
        <f t="shared" si="0"/>
        <v>0</v>
      </c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</row>
    <row r="27" spans="1:111">
      <c r="A27" s="23"/>
      <c r="B27" s="15"/>
      <c r="C27" s="15"/>
      <c r="D27" s="15"/>
      <c r="E27" s="15"/>
      <c r="F27" s="16"/>
      <c r="G27" s="15"/>
      <c r="H27" s="28"/>
      <c r="I27" s="17"/>
      <c r="J27" s="43"/>
      <c r="K27" s="24"/>
      <c r="L27" s="24"/>
      <c r="M27" s="16"/>
      <c r="N27" s="28">
        <f t="shared" si="0"/>
        <v>0</v>
      </c>
    </row>
    <row r="28" spans="1:111">
      <c r="A28" s="29" t="s">
        <v>11</v>
      </c>
      <c r="B28" s="15"/>
      <c r="C28" s="19" t="str">
        <f>'Price guide'!C21</f>
        <v xml:space="preserve">Aral Bockel/Gyhum </v>
      </c>
      <c r="D28" s="19"/>
      <c r="E28" s="15"/>
      <c r="F28" s="20"/>
      <c r="G28" s="19"/>
      <c r="H28" s="28">
        <f>Norway!H22</f>
        <v>11.931412</v>
      </c>
      <c r="I28" s="17"/>
      <c r="J28" s="44"/>
      <c r="K28" s="21"/>
      <c r="L28" s="18"/>
      <c r="M28" s="20"/>
      <c r="N28" s="28">
        <f t="shared" si="0"/>
        <v>11.931412</v>
      </c>
    </row>
    <row r="29" spans="1:111">
      <c r="A29" s="23"/>
      <c r="B29" s="15"/>
      <c r="C29" s="15" t="str">
        <f>'Price guide'!C22</f>
        <v>Ilsfeld Truckst.</v>
      </c>
      <c r="D29" s="15"/>
      <c r="E29" s="15"/>
      <c r="F29" s="16"/>
      <c r="G29" s="15"/>
      <c r="H29" s="28">
        <f>Norway!H23</f>
        <v>11.931412</v>
      </c>
      <c r="I29" s="17"/>
      <c r="J29" s="43"/>
      <c r="K29" s="18"/>
      <c r="L29" s="18"/>
      <c r="M29" s="16"/>
      <c r="N29" s="28">
        <f t="shared" si="0"/>
        <v>11.931412</v>
      </c>
    </row>
    <row r="30" spans="1:111" s="9" customFormat="1">
      <c r="A30" s="29"/>
      <c r="B30" s="15"/>
      <c r="C30" s="19" t="str">
        <f>'Price guide'!C23</f>
        <v>Bockenem</v>
      </c>
      <c r="D30" s="19"/>
      <c r="E30" s="15"/>
      <c r="F30" s="20"/>
      <c r="G30" s="19"/>
      <c r="H30" s="28">
        <f>Norway!H24</f>
        <v>11.931412</v>
      </c>
      <c r="I30" s="17"/>
      <c r="J30" s="44"/>
      <c r="K30" s="21"/>
      <c r="L30" s="18"/>
      <c r="M30" s="20"/>
      <c r="N30" s="28">
        <f t="shared" si="0"/>
        <v>11.931412</v>
      </c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</row>
    <row r="31" spans="1:111">
      <c r="A31" s="23"/>
      <c r="B31" s="15"/>
      <c r="C31" s="15" t="str">
        <f>'Price guide'!C24</f>
        <v>Köln Truckstop</v>
      </c>
      <c r="D31" s="15"/>
      <c r="E31" s="15"/>
      <c r="F31" s="16"/>
      <c r="G31" s="15"/>
      <c r="H31" s="28">
        <f>Norway!H25</f>
        <v>12.100772000000001</v>
      </c>
      <c r="I31" s="17"/>
      <c r="J31" s="43"/>
      <c r="K31" s="18"/>
      <c r="L31" s="18"/>
      <c r="M31" s="16"/>
      <c r="N31" s="28">
        <f t="shared" si="0"/>
        <v>12.100772000000001</v>
      </c>
    </row>
    <row r="32" spans="1:111" s="9" customFormat="1">
      <c r="A32" s="29"/>
      <c r="B32" s="15"/>
      <c r="C32" s="19" t="str">
        <f>'Price guide'!C25</f>
        <v>Vogelsdorf Aral</v>
      </c>
      <c r="D32" s="19"/>
      <c r="E32" s="15"/>
      <c r="F32" s="20"/>
      <c r="G32" s="19"/>
      <c r="H32" s="28">
        <f>Norway!H26</f>
        <v>11.931412</v>
      </c>
      <c r="I32" s="17"/>
      <c r="J32" s="44"/>
      <c r="K32" s="21"/>
      <c r="L32" s="18"/>
      <c r="M32" s="20"/>
      <c r="N32" s="28">
        <f t="shared" si="0"/>
        <v>11.931412</v>
      </c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</row>
    <row r="33" spans="1:111">
      <c r="A33" s="23"/>
      <c r="B33" s="15"/>
      <c r="C33" s="15" t="str">
        <f>'Price guide'!C26</f>
        <v>Zorbau</v>
      </c>
      <c r="D33" s="15"/>
      <c r="E33" s="15"/>
      <c r="F33" s="16"/>
      <c r="G33" s="15"/>
      <c r="H33" s="28">
        <f>Norway!H27</f>
        <v>11.931412</v>
      </c>
      <c r="I33" s="17"/>
      <c r="J33" s="43"/>
      <c r="K33" s="18"/>
      <c r="L33" s="18"/>
      <c r="M33" s="16"/>
      <c r="N33" s="28">
        <f t="shared" si="0"/>
        <v>11.931412</v>
      </c>
    </row>
    <row r="34" spans="1:111" s="9" customFormat="1">
      <c r="A34" s="29"/>
      <c r="B34" s="15"/>
      <c r="C34" s="19" t="str">
        <f>'Price guide'!C27</f>
        <v>Farhbinde</v>
      </c>
      <c r="D34" s="19"/>
      <c r="E34" s="15"/>
      <c r="F34" s="20"/>
      <c r="G34" s="19"/>
      <c r="H34" s="28">
        <f>Norway!H28</f>
        <v>11.931412</v>
      </c>
      <c r="I34" s="17"/>
      <c r="J34" s="44"/>
      <c r="K34" s="21"/>
      <c r="L34" s="18"/>
      <c r="M34" s="20"/>
      <c r="N34" s="28">
        <f t="shared" si="0"/>
        <v>11.931412</v>
      </c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</row>
    <row r="35" spans="1:111">
      <c r="A35" s="23"/>
      <c r="B35" s="15"/>
      <c r="C35" s="15" t="str">
        <f>'Price guide'!C28</f>
        <v>Schwarmstedt</v>
      </c>
      <c r="D35" s="15"/>
      <c r="E35" s="15"/>
      <c r="F35" s="16"/>
      <c r="G35" s="15"/>
      <c r="H35" s="28">
        <f>Norway!H29</f>
        <v>11.931412</v>
      </c>
      <c r="I35" s="17"/>
      <c r="J35" s="43"/>
      <c r="K35" s="18"/>
      <c r="L35" s="18"/>
      <c r="M35" s="16"/>
      <c r="N35" s="28">
        <f t="shared" si="0"/>
        <v>11.931412</v>
      </c>
    </row>
    <row r="36" spans="1:111" s="9" customFormat="1">
      <c r="A36" s="29"/>
      <c r="B36" s="15"/>
      <c r="C36" s="19" t="str">
        <f>'Price guide'!C29</f>
        <v>Regensburg Truckstop</v>
      </c>
      <c r="D36" s="19"/>
      <c r="E36" s="15"/>
      <c r="F36" s="20"/>
      <c r="G36" s="19"/>
      <c r="H36" s="28">
        <f>Norway!H30</f>
        <v>11.931412</v>
      </c>
      <c r="I36" s="17"/>
      <c r="J36" s="44"/>
      <c r="K36" s="21"/>
      <c r="L36" s="18"/>
      <c r="M36" s="20"/>
      <c r="N36" s="28">
        <f t="shared" si="0"/>
        <v>11.931412</v>
      </c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</row>
    <row r="37" spans="1:111">
      <c r="A37" s="23"/>
      <c r="B37" s="15"/>
      <c r="C37" s="15" t="str">
        <f>'Price guide'!C30</f>
        <v>Schlüsselfeld</v>
      </c>
      <c r="D37" s="15"/>
      <c r="E37" s="15"/>
      <c r="F37" s="16"/>
      <c r="G37" s="15"/>
      <c r="H37" s="28">
        <f>Norway!H31</f>
        <v>12.016092</v>
      </c>
      <c r="I37" s="17"/>
      <c r="J37" s="43"/>
      <c r="K37" s="18"/>
      <c r="L37" s="18"/>
      <c r="M37" s="16"/>
      <c r="N37" s="28">
        <f t="shared" si="0"/>
        <v>12.016092</v>
      </c>
    </row>
    <row r="38" spans="1:111" s="9" customFormat="1">
      <c r="A38" s="29"/>
      <c r="B38" s="15"/>
      <c r="C38" s="19" t="str">
        <f>'Price guide'!C31</f>
        <v>Kiel</v>
      </c>
      <c r="D38" s="19"/>
      <c r="E38" s="15"/>
      <c r="F38" s="20"/>
      <c r="G38" s="19"/>
      <c r="H38" s="28">
        <f>Norway!H32</f>
        <v>12.016092</v>
      </c>
      <c r="I38" s="17"/>
      <c r="J38" s="44"/>
      <c r="K38" s="21"/>
      <c r="L38" s="18"/>
      <c r="M38" s="20"/>
      <c r="N38" s="28">
        <f t="shared" si="0"/>
        <v>12.016092</v>
      </c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</row>
    <row r="39" spans="1:111">
      <c r="A39" s="23"/>
      <c r="B39" s="15"/>
      <c r="C39" s="15" t="str">
        <f>'Price guide'!C32</f>
        <v>Molfsee Syd f. Kiel</v>
      </c>
      <c r="D39" s="15"/>
      <c r="E39" s="15"/>
      <c r="F39" s="16"/>
      <c r="G39" s="15"/>
      <c r="H39" s="28">
        <f>Norway!H33</f>
        <v>12.016092</v>
      </c>
      <c r="I39" s="17"/>
      <c r="J39" s="43"/>
      <c r="K39" s="18"/>
      <c r="L39" s="18"/>
      <c r="M39" s="16"/>
      <c r="N39" s="28">
        <f t="shared" si="0"/>
        <v>12.016092</v>
      </c>
    </row>
    <row r="40" spans="1:111" s="9" customFormat="1">
      <c r="A40" s="29"/>
      <c r="B40" s="15"/>
      <c r="C40" s="19" t="str">
        <f>'Price guide'!C33</f>
        <v>Schopsdorf</v>
      </c>
      <c r="D40" s="19"/>
      <c r="E40" s="15"/>
      <c r="F40" s="20"/>
      <c r="G40" s="19"/>
      <c r="H40" s="28">
        <f>Norway!H34</f>
        <v>11.931412</v>
      </c>
      <c r="I40" s="17"/>
      <c r="J40" s="44"/>
      <c r="K40" s="21"/>
      <c r="L40" s="18"/>
      <c r="M40" s="20"/>
      <c r="N40" s="28">
        <f t="shared" si="0"/>
        <v>11.931412</v>
      </c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</row>
    <row r="41" spans="1:111">
      <c r="A41" s="23"/>
      <c r="B41" s="15"/>
      <c r="C41" s="15" t="str">
        <f>'Price guide'!C34</f>
        <v>Reinfeld</v>
      </c>
      <c r="D41" s="15"/>
      <c r="E41" s="15"/>
      <c r="F41" s="16"/>
      <c r="G41" s="15"/>
      <c r="H41" s="28">
        <f>Norway!H35</f>
        <v>11.931412</v>
      </c>
      <c r="I41" s="17"/>
      <c r="J41" s="43"/>
      <c r="K41" s="18"/>
      <c r="L41" s="18"/>
      <c r="M41" s="16"/>
      <c r="N41" s="28">
        <f t="shared" si="0"/>
        <v>11.931412</v>
      </c>
    </row>
    <row r="42" spans="1:111" s="9" customFormat="1">
      <c r="A42" s="29"/>
      <c r="B42" s="15"/>
      <c r="C42" s="19" t="str">
        <f>'Price guide'!C35</f>
        <v>Agip Holdorf</v>
      </c>
      <c r="D42" s="19"/>
      <c r="E42" s="22"/>
      <c r="F42" s="20"/>
      <c r="G42" s="19"/>
      <c r="H42" s="28">
        <f>Norway!H36</f>
        <v>12.016092</v>
      </c>
      <c r="I42" s="17"/>
      <c r="J42" s="44"/>
      <c r="K42" s="21"/>
      <c r="L42" s="18"/>
      <c r="M42" s="20"/>
      <c r="N42" s="28">
        <f t="shared" si="0"/>
        <v>12.016092</v>
      </c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</row>
    <row r="43" spans="1:111">
      <c r="A43" s="23"/>
      <c r="B43" s="15"/>
      <c r="C43" s="15"/>
      <c r="D43" s="15"/>
      <c r="E43" s="22"/>
      <c r="F43" s="16"/>
      <c r="G43" s="15"/>
      <c r="H43" s="28"/>
      <c r="I43" s="17"/>
      <c r="J43" s="43"/>
      <c r="K43" s="18"/>
      <c r="L43" s="18"/>
      <c r="M43" s="16"/>
      <c r="N43" s="28">
        <f t="shared" si="0"/>
        <v>0</v>
      </c>
    </row>
    <row r="44" spans="1:111" s="9" customFormat="1">
      <c r="A44" s="29"/>
      <c r="B44" s="15"/>
      <c r="C44" s="19"/>
      <c r="D44" s="19"/>
      <c r="E44" s="22"/>
      <c r="F44" s="20"/>
      <c r="G44" s="19"/>
      <c r="H44" s="28"/>
      <c r="I44" s="17"/>
      <c r="J44" s="44"/>
      <c r="K44" s="21"/>
      <c r="L44" s="18"/>
      <c r="M44" s="20"/>
      <c r="N44" s="28">
        <f t="shared" si="0"/>
        <v>0</v>
      </c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</row>
    <row r="45" spans="1:111" s="9" customFormat="1">
      <c r="A45" s="23" t="s">
        <v>4</v>
      </c>
      <c r="B45" s="15"/>
      <c r="C45" s="15" t="str">
        <f>'Price guide'!C36</f>
        <v>Average</v>
      </c>
      <c r="D45" s="15"/>
      <c r="E45" s="15"/>
      <c r="F45" s="16"/>
      <c r="G45" s="15"/>
      <c r="H45" s="28">
        <f>Norway!H37</f>
        <v>9.7416422764227644</v>
      </c>
      <c r="I45" s="17"/>
      <c r="J45" s="43"/>
      <c r="K45" s="18"/>
      <c r="L45" s="18"/>
      <c r="M45" s="16"/>
      <c r="N45" s="28">
        <f t="shared" si="0"/>
        <v>9.7416422764227644</v>
      </c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</row>
    <row r="46" spans="1:111" s="9" customFormat="1">
      <c r="A46" s="29" t="s">
        <v>35</v>
      </c>
      <c r="B46" s="15"/>
      <c r="C46" s="19" t="str">
        <f>'Price guide'!C37</f>
        <v xml:space="preserve">Venlo  </v>
      </c>
      <c r="D46" s="19"/>
      <c r="E46" s="22"/>
      <c r="F46" s="20"/>
      <c r="G46" s="19"/>
      <c r="H46" s="28">
        <f>Norway!H38</f>
        <v>10.119609917355373</v>
      </c>
      <c r="I46" s="17"/>
      <c r="J46" s="44"/>
      <c r="K46" s="21"/>
      <c r="L46" s="18"/>
      <c r="M46" s="20"/>
      <c r="N46" s="28">
        <f t="shared" si="0"/>
        <v>10.119609917355373</v>
      </c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</row>
    <row r="47" spans="1:111">
      <c r="A47" s="23"/>
      <c r="B47" s="15"/>
      <c r="C47" s="15" t="str">
        <f>'Price guide'!C38</f>
        <v>Breda Autodieseloil</v>
      </c>
      <c r="D47" s="15"/>
      <c r="E47" s="22"/>
      <c r="F47" s="16"/>
      <c r="G47" s="15"/>
      <c r="H47" s="28">
        <f>Norway!H39</f>
        <v>0</v>
      </c>
      <c r="I47" s="17"/>
      <c r="J47" s="43"/>
      <c r="K47" s="18"/>
      <c r="L47" s="18"/>
      <c r="M47" s="16"/>
      <c r="N47" s="28">
        <f t="shared" si="0"/>
        <v>0</v>
      </c>
    </row>
    <row r="48" spans="1:111" s="9" customFormat="1">
      <c r="A48" s="29" t="s">
        <v>26</v>
      </c>
      <c r="B48" s="15"/>
      <c r="C48" s="19" t="str">
        <f>'Price guide'!C39</f>
        <v>Average Prices</v>
      </c>
      <c r="D48" s="19"/>
      <c r="E48" s="15"/>
      <c r="F48" s="20"/>
      <c r="G48" s="19"/>
      <c r="H48" s="28">
        <f>Norway!H40</f>
        <v>11.491449335948804</v>
      </c>
      <c r="I48" s="17"/>
      <c r="J48" s="44"/>
      <c r="K48" s="21"/>
      <c r="L48" s="18"/>
      <c r="M48" s="20"/>
      <c r="N48" s="28">
        <f t="shared" si="0"/>
        <v>11.491449335948804</v>
      </c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</row>
    <row r="49" spans="1:111">
      <c r="A49" s="23" t="s">
        <v>38</v>
      </c>
      <c r="B49" s="15"/>
      <c r="C49" s="15" t="str">
        <f>'Price guide'!C40</f>
        <v>General</v>
      </c>
      <c r="D49" s="15"/>
      <c r="E49" s="15"/>
      <c r="F49" s="16"/>
      <c r="G49" s="15"/>
      <c r="H49" s="28">
        <f>Norway!H41</f>
        <v>14.234708000000001</v>
      </c>
      <c r="I49" s="17"/>
      <c r="J49" s="43"/>
      <c r="K49" s="18"/>
      <c r="L49" s="18"/>
      <c r="M49" s="16"/>
      <c r="N49" s="28">
        <f t="shared" si="0"/>
        <v>14.234708000000001</v>
      </c>
    </row>
    <row r="50" spans="1:111" s="9" customFormat="1">
      <c r="A50" s="29" t="s">
        <v>111</v>
      </c>
      <c r="B50" s="15"/>
      <c r="C50" s="19" t="str">
        <f>'Price guide'!C41</f>
        <v>General</v>
      </c>
      <c r="D50" s="19"/>
      <c r="E50" s="15"/>
      <c r="F50" s="20"/>
      <c r="G50" s="19"/>
      <c r="H50" s="28">
        <f>Norway!H42</f>
        <v>10.69859512195122</v>
      </c>
      <c r="I50" s="17"/>
      <c r="J50" s="44"/>
      <c r="K50" s="21"/>
      <c r="L50" s="21"/>
      <c r="M50" s="20"/>
      <c r="N50" s="28">
        <f t="shared" si="0"/>
        <v>10.69859512195122</v>
      </c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</row>
    <row r="51" spans="1:111">
      <c r="A51" s="23" t="s">
        <v>31</v>
      </c>
      <c r="B51" s="15"/>
      <c r="C51" s="15" t="str">
        <f>'Price guide'!C42</f>
        <v>Average Pumpprice </v>
      </c>
      <c r="D51" s="15"/>
      <c r="E51" s="22"/>
      <c r="F51" s="16"/>
      <c r="G51" s="15"/>
      <c r="H51" s="28">
        <f>Norway!H43</f>
        <v>8.9221447348968752</v>
      </c>
      <c r="I51" s="17"/>
      <c r="J51" s="43"/>
      <c r="K51" s="18"/>
      <c r="L51" s="18"/>
      <c r="M51" s="16"/>
      <c r="N51" s="28">
        <f t="shared" si="0"/>
        <v>8.9221447348968752</v>
      </c>
    </row>
    <row r="52" spans="1:111">
      <c r="A52" s="29" t="s">
        <v>82</v>
      </c>
      <c r="B52" s="15"/>
      <c r="C52" s="19" t="str">
        <f>'Price guide'!C43</f>
        <v>list price</v>
      </c>
      <c r="D52" s="19"/>
      <c r="E52" s="22"/>
      <c r="F52" s="20"/>
      <c r="G52" s="19"/>
      <c r="H52" s="28">
        <f>Norway!H44</f>
        <v>9.1816822279582428</v>
      </c>
      <c r="I52" s="17"/>
      <c r="J52" s="44"/>
      <c r="K52" s="21"/>
      <c r="L52" s="21"/>
      <c r="M52" s="20"/>
      <c r="N52" s="28">
        <f t="shared" si="0"/>
        <v>9.1816822279582428</v>
      </c>
    </row>
    <row r="53" spans="1:111" s="9" customFormat="1">
      <c r="A53" s="23" t="s">
        <v>44</v>
      </c>
      <c r="B53" s="15"/>
      <c r="C53" s="15" t="str">
        <f>'Price guide'!C44</f>
        <v xml:space="preserve"> </v>
      </c>
      <c r="D53" s="15"/>
      <c r="E53" s="15"/>
      <c r="F53" s="16"/>
      <c r="G53" s="15"/>
      <c r="H53" s="28">
        <f>Norway!H45</f>
        <v>8.7993565217391314</v>
      </c>
      <c r="I53" s="17"/>
      <c r="J53" s="43"/>
      <c r="K53" s="18"/>
      <c r="L53" s="18"/>
      <c r="M53" s="16"/>
      <c r="N53" s="28">
        <f t="shared" si="0"/>
        <v>8.7993565217391314</v>
      </c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</row>
    <row r="54" spans="1:111">
      <c r="A54" s="29" t="s">
        <v>41</v>
      </c>
      <c r="B54" s="15"/>
      <c r="C54" s="19" t="str">
        <f>'Price guide'!C45</f>
        <v xml:space="preserve">list price  </v>
      </c>
      <c r="D54" s="19"/>
      <c r="E54" s="15"/>
      <c r="F54" s="20"/>
      <c r="G54" s="19"/>
      <c r="H54" s="28">
        <f>Norway!H46</f>
        <v>11.536000000000001</v>
      </c>
      <c r="I54" s="17"/>
      <c r="J54" s="44"/>
      <c r="K54" s="21"/>
      <c r="L54" s="21"/>
      <c r="M54" s="20"/>
      <c r="N54" s="28">
        <f t="shared" si="0"/>
        <v>11.536000000000001</v>
      </c>
    </row>
    <row r="55" spans="1:111" s="9" customFormat="1">
      <c r="A55" s="23" t="s">
        <v>32</v>
      </c>
      <c r="B55" s="15"/>
      <c r="C55" s="15" t="str">
        <f>'Price guide'!C46</f>
        <v xml:space="preserve">Average  </v>
      </c>
      <c r="D55" s="15"/>
      <c r="E55" s="15"/>
      <c r="F55" s="16"/>
      <c r="G55" s="15"/>
      <c r="H55" s="28">
        <f>Norway!H47</f>
        <v>8.8839238364022872</v>
      </c>
      <c r="I55" s="17"/>
      <c r="J55" s="43"/>
      <c r="K55" s="18"/>
      <c r="L55" s="18"/>
      <c r="M55" s="16"/>
      <c r="N55" s="28">
        <f t="shared" si="0"/>
        <v>8.8839238364022872</v>
      </c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</row>
    <row r="56" spans="1:111">
      <c r="A56" s="29" t="s">
        <v>75</v>
      </c>
      <c r="B56" s="15"/>
      <c r="C56" s="19" t="str">
        <f>'Price guide'!C47</f>
        <v>Average</v>
      </c>
      <c r="D56" s="19"/>
      <c r="E56" s="15"/>
      <c r="F56" s="20"/>
      <c r="G56" s="19"/>
      <c r="H56" s="28">
        <f>Norway!H48</f>
        <v>9.1134502756702247</v>
      </c>
      <c r="I56" s="17"/>
      <c r="J56" s="44"/>
      <c r="K56" s="21"/>
      <c r="L56" s="21"/>
      <c r="M56" s="20"/>
      <c r="N56" s="28">
        <f t="shared" si="0"/>
        <v>9.1134502756702247</v>
      </c>
    </row>
    <row r="57" spans="1:111" s="7" customFormat="1">
      <c r="A57" s="23" t="s">
        <v>61</v>
      </c>
      <c r="B57" s="15"/>
      <c r="C57" s="19" t="str">
        <f>'Price guide'!C48</f>
        <v>Pumpprice</v>
      </c>
      <c r="D57" s="19"/>
      <c r="E57" s="15"/>
      <c r="F57" s="20"/>
      <c r="G57" s="19"/>
      <c r="H57" s="28">
        <f>Norway!H49</f>
        <v>6.0105484022802145</v>
      </c>
      <c r="I57" s="17"/>
      <c r="J57" s="44"/>
      <c r="K57" s="21"/>
      <c r="L57" s="21"/>
      <c r="M57" s="20"/>
      <c r="N57" s="28">
        <f>H57-J57</f>
        <v>6.0105484022802145</v>
      </c>
    </row>
    <row r="58" spans="1:111" s="9" customFormat="1">
      <c r="A58" s="29" t="s">
        <v>71</v>
      </c>
      <c r="B58" s="15"/>
      <c r="C58" s="19" t="str">
        <f>'Price guide'!C49</f>
        <v>Average</v>
      </c>
      <c r="D58" s="19"/>
      <c r="E58" s="15"/>
      <c r="F58" s="20"/>
      <c r="G58" s="19"/>
      <c r="H58" s="28">
        <f>Norway!H50</f>
        <v>12.390077299258557</v>
      </c>
      <c r="I58" s="17"/>
      <c r="J58" s="44"/>
      <c r="K58" s="21"/>
      <c r="L58" s="21"/>
      <c r="M58" s="20"/>
      <c r="N58" s="28">
        <f t="shared" si="0"/>
        <v>12.390077299258557</v>
      </c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</row>
    <row r="59" spans="1:111">
      <c r="A59" s="23" t="s">
        <v>33</v>
      </c>
      <c r="B59" s="15"/>
      <c r="C59" s="15" t="str">
        <f>'Price guide'!C50</f>
        <v>Average</v>
      </c>
      <c r="D59" s="15"/>
      <c r="E59" s="15"/>
      <c r="F59" s="16"/>
      <c r="G59" s="15"/>
      <c r="H59" s="28">
        <f>Norway!H51</f>
        <v>9.7734833333333349</v>
      </c>
      <c r="I59" s="17"/>
      <c r="J59" s="43"/>
      <c r="K59" s="18"/>
      <c r="L59" s="18"/>
      <c r="M59" s="16"/>
      <c r="N59" s="28">
        <f t="shared" si="0"/>
        <v>9.7734833333333349</v>
      </c>
    </row>
    <row r="60" spans="1:111">
      <c r="A60" s="29" t="s">
        <v>34</v>
      </c>
      <c r="B60" s="15"/>
      <c r="C60" s="19" t="str">
        <f>'Price guide'!C51</f>
        <v>Average</v>
      </c>
      <c r="D60" s="19"/>
      <c r="E60" s="15"/>
      <c r="F60" s="20"/>
      <c r="G60" s="19"/>
      <c r="H60" s="28">
        <f>Norway!H52</f>
        <v>9.709973333333334</v>
      </c>
      <c r="I60" s="17"/>
      <c r="J60" s="44"/>
      <c r="K60" s="21"/>
      <c r="L60" s="21"/>
      <c r="M60" s="20"/>
      <c r="N60" s="28">
        <f t="shared" si="0"/>
        <v>9.709973333333334</v>
      </c>
    </row>
    <row r="61" spans="1:111" s="9" customFormat="1">
      <c r="A61" s="23" t="s">
        <v>36</v>
      </c>
      <c r="B61" s="15"/>
      <c r="C61" s="15" t="str">
        <f>'Price guide'!C52</f>
        <v>Briviesca</v>
      </c>
      <c r="D61" s="15"/>
      <c r="E61" s="22"/>
      <c r="F61" s="16"/>
      <c r="G61" s="15"/>
      <c r="H61" s="28">
        <f>Norway!H53</f>
        <v>9.6437223140495867</v>
      </c>
      <c r="I61" s="17"/>
      <c r="J61" s="43"/>
      <c r="K61" s="18"/>
      <c r="L61" s="18"/>
      <c r="M61" s="16"/>
      <c r="N61" s="28">
        <f t="shared" si="0"/>
        <v>9.6437223140495867</v>
      </c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</row>
    <row r="62" spans="1:111">
      <c r="A62" s="29"/>
      <c r="B62" s="15"/>
      <c r="C62" s="19" t="str">
        <f>'Price guide'!C53</f>
        <v>BP La Junquera</v>
      </c>
      <c r="D62" s="19"/>
      <c r="E62" s="15"/>
      <c r="F62" s="20"/>
      <c r="G62" s="19"/>
      <c r="H62" s="28">
        <f>Norway!H54</f>
        <v>9.559742148760332</v>
      </c>
      <c r="I62" s="17"/>
      <c r="J62" s="44"/>
      <c r="K62" s="21"/>
      <c r="L62" s="21"/>
      <c r="M62" s="20"/>
      <c r="N62" s="28">
        <f t="shared" si="0"/>
        <v>9.559742148760332</v>
      </c>
    </row>
    <row r="63" spans="1:111" s="9" customFormat="1">
      <c r="A63" s="29"/>
      <c r="B63" s="15"/>
      <c r="C63" s="19" t="str">
        <f>'Price guide'!C54</f>
        <v>IRUN Cepsa</v>
      </c>
      <c r="D63" s="19"/>
      <c r="E63" s="15"/>
      <c r="F63" s="20"/>
      <c r="G63" s="19"/>
      <c r="H63" s="28">
        <f>Norway!H55</f>
        <v>9.2588132231404963</v>
      </c>
      <c r="I63" s="17"/>
      <c r="J63" s="44"/>
      <c r="K63" s="21"/>
      <c r="L63" s="21"/>
      <c r="M63" s="20"/>
      <c r="N63" s="28">
        <f t="shared" si="0"/>
        <v>9.2588132231404963</v>
      </c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</row>
    <row r="64" spans="1:111">
      <c r="A64" s="23"/>
      <c r="B64" s="15"/>
      <c r="C64" s="15"/>
      <c r="D64" s="15"/>
      <c r="E64" s="15"/>
      <c r="F64" s="16"/>
      <c r="G64" s="15"/>
      <c r="H64" s="28"/>
      <c r="I64" s="17"/>
      <c r="J64" s="43"/>
      <c r="K64" s="18"/>
      <c r="L64" s="18"/>
      <c r="M64" s="16"/>
      <c r="N64" s="28">
        <f t="shared" ref="N64:N70" si="1">H64-J64</f>
        <v>0</v>
      </c>
    </row>
    <row r="65" spans="1:111">
      <c r="A65" s="29"/>
      <c r="B65" s="15"/>
      <c r="C65" s="19"/>
      <c r="D65" s="19"/>
      <c r="E65" s="15"/>
      <c r="F65" s="20"/>
      <c r="G65" s="19"/>
      <c r="H65" s="28"/>
      <c r="I65" s="17"/>
      <c r="J65" s="44"/>
      <c r="K65" s="21"/>
      <c r="L65" s="21"/>
      <c r="M65" s="20"/>
      <c r="N65" s="28">
        <f t="shared" si="1"/>
        <v>0</v>
      </c>
    </row>
    <row r="66" spans="1:111">
      <c r="A66" s="23" t="s">
        <v>40</v>
      </c>
      <c r="B66" s="15"/>
      <c r="C66" s="15" t="str">
        <f>'Price guide'!C55</f>
        <v>list price</v>
      </c>
      <c r="D66" s="15"/>
      <c r="E66" s="22"/>
      <c r="F66" s="16"/>
      <c r="G66" s="15"/>
      <c r="H66" s="28">
        <f>Norway!H56</f>
        <v>11.095517448243857</v>
      </c>
      <c r="I66" s="17"/>
      <c r="J66" s="43"/>
      <c r="K66" s="18"/>
      <c r="L66" s="18"/>
      <c r="M66" s="16"/>
      <c r="N66" s="28">
        <f t="shared" si="1"/>
        <v>11.095517448243857</v>
      </c>
    </row>
    <row r="67" spans="1:111">
      <c r="A67" s="29"/>
      <c r="B67" s="15"/>
      <c r="C67" s="19"/>
      <c r="D67" s="19"/>
      <c r="E67" s="22"/>
      <c r="F67" s="20"/>
      <c r="G67" s="19"/>
      <c r="H67" s="28"/>
      <c r="I67" s="17"/>
      <c r="J67" s="44"/>
      <c r="K67" s="21"/>
      <c r="L67" s="21"/>
      <c r="M67" s="20"/>
      <c r="N67" s="28">
        <f t="shared" si="1"/>
        <v>0</v>
      </c>
    </row>
    <row r="68" spans="1:111">
      <c r="A68" s="23"/>
      <c r="B68" s="15"/>
      <c r="C68" s="15"/>
      <c r="D68" s="15"/>
      <c r="E68" s="22"/>
      <c r="F68" s="16"/>
      <c r="G68" s="15"/>
      <c r="H68" s="28"/>
      <c r="I68" s="17"/>
      <c r="J68" s="43"/>
      <c r="K68" s="18"/>
      <c r="L68" s="18"/>
      <c r="M68" s="16"/>
      <c r="N68" s="28">
        <f t="shared" si="1"/>
        <v>0</v>
      </c>
    </row>
    <row r="69" spans="1:111">
      <c r="A69" s="29" t="s">
        <v>72</v>
      </c>
      <c r="B69" s="15"/>
      <c r="C69" s="19" t="str">
        <f>'Price guide'!C56</f>
        <v>Average</v>
      </c>
      <c r="D69" s="19"/>
      <c r="E69" s="22"/>
      <c r="F69" s="20"/>
      <c r="G69" s="19"/>
      <c r="H69" s="28">
        <f>Norway!H57</f>
        <v>12.17804905371324</v>
      </c>
      <c r="I69" s="17"/>
      <c r="J69" s="44"/>
      <c r="K69" s="21"/>
      <c r="L69" s="21"/>
      <c r="M69" s="20"/>
      <c r="N69" s="28">
        <f t="shared" si="1"/>
        <v>12.17804905371324</v>
      </c>
    </row>
    <row r="70" spans="1:111">
      <c r="A70" s="23" t="s">
        <v>21</v>
      </c>
      <c r="B70" s="15"/>
      <c r="C70" s="15" t="str">
        <f>'Price guide'!C57</f>
        <v>Lancaster</v>
      </c>
      <c r="D70" s="15"/>
      <c r="E70" s="15"/>
      <c r="F70" s="16"/>
      <c r="G70" s="15"/>
      <c r="H70" s="28">
        <f>Norway!H58</f>
        <v>12.163712875293355</v>
      </c>
      <c r="I70" s="17"/>
      <c r="J70" s="43"/>
      <c r="K70" s="24"/>
      <c r="L70" s="24"/>
      <c r="M70" s="16"/>
      <c r="N70" s="28">
        <f t="shared" si="1"/>
        <v>12.163712875293355</v>
      </c>
    </row>
    <row r="71" spans="1:111" s="9" customFormat="1">
      <c r="A71" s="48"/>
      <c r="B71" s="7"/>
      <c r="C71" s="7"/>
      <c r="D71" s="7"/>
      <c r="E71" s="7"/>
      <c r="F71" s="49"/>
      <c r="G71" s="7"/>
      <c r="H71" s="3"/>
      <c r="I71" s="7"/>
      <c r="J71" s="7"/>
      <c r="K71" s="7"/>
      <c r="L71" s="7"/>
      <c r="M71" s="7"/>
      <c r="N71" s="3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</row>
    <row r="72" spans="1:111">
      <c r="H72" s="3"/>
      <c r="I72" s="7"/>
      <c r="J72" s="3"/>
    </row>
    <row r="74" spans="1:111">
      <c r="H74" s="3"/>
      <c r="I74" s="7"/>
      <c r="J74" s="3"/>
    </row>
    <row r="75" spans="1:111">
      <c r="H75" s="3"/>
      <c r="I75" s="7"/>
      <c r="J75" s="3"/>
    </row>
    <row r="76" spans="1:111">
      <c r="A76" s="3"/>
      <c r="F76" s="3"/>
      <c r="H76" s="3"/>
      <c r="I76" s="7"/>
      <c r="J76" s="3"/>
      <c r="L76" s="3"/>
    </row>
    <row r="78" spans="1:111"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</sheetData>
  <mergeCells count="3">
    <mergeCell ref="C1:D1"/>
    <mergeCell ref="F1:H1"/>
    <mergeCell ref="M1:N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1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9"/>
  <sheetViews>
    <sheetView workbookViewId="0">
      <selection activeCell="E48" sqref="E48"/>
    </sheetView>
  </sheetViews>
  <sheetFormatPr defaultRowHeight="12.75"/>
  <cols>
    <col min="1" max="1" width="18.140625" style="26" customWidth="1"/>
    <col min="2" max="2" width="0.28515625" style="7" customWidth="1"/>
    <col min="3" max="3" width="25.42578125" style="3" customWidth="1"/>
    <col min="4" max="4" width="7.85546875" style="3" customWidth="1"/>
    <col min="5" max="5" width="0.28515625" style="7" customWidth="1"/>
    <col min="6" max="6" width="2" style="5" customWidth="1"/>
    <col min="7" max="7" width="1.140625" style="3" customWidth="1"/>
    <col min="8" max="8" width="11.28515625" style="4" customWidth="1"/>
    <col min="9" max="9" width="0.28515625" style="8" customWidth="1"/>
    <col min="10" max="10" width="11.7109375" style="4" customWidth="1"/>
    <col min="11" max="11" width="0.7109375" style="3" customWidth="1"/>
    <col min="12" max="12" width="0.28515625" style="7" customWidth="1"/>
    <col min="13" max="13" width="5" style="3" customWidth="1"/>
    <col min="14" max="14" width="10.5703125" style="3" customWidth="1"/>
    <col min="15" max="16384" width="9.140625" style="7"/>
  </cols>
  <sheetData>
    <row r="1" spans="1:14" ht="33.75" customHeight="1">
      <c r="A1" s="30" t="s">
        <v>7</v>
      </c>
      <c r="B1" s="12"/>
      <c r="C1" s="155" t="s">
        <v>165</v>
      </c>
      <c r="D1" s="155"/>
      <c r="E1" s="12"/>
      <c r="F1" s="156" t="s">
        <v>108</v>
      </c>
      <c r="G1" s="156"/>
      <c r="H1" s="156"/>
      <c r="I1" s="13"/>
      <c r="J1" s="31" t="s">
        <v>105</v>
      </c>
      <c r="K1" s="31"/>
      <c r="L1" s="13"/>
      <c r="M1" s="155" t="s">
        <v>107</v>
      </c>
      <c r="N1" s="155"/>
    </row>
    <row r="2" spans="1:14" ht="15.75">
      <c r="A2" s="27"/>
      <c r="B2" s="10"/>
      <c r="C2" s="10"/>
      <c r="D2" s="10"/>
      <c r="E2" s="10"/>
      <c r="F2" s="11"/>
      <c r="G2" s="11"/>
      <c r="H2" s="11"/>
      <c r="I2" s="11"/>
      <c r="J2" s="11"/>
      <c r="K2" s="11"/>
      <c r="L2" s="11"/>
      <c r="M2" s="10"/>
      <c r="N2" s="10"/>
    </row>
    <row r="3" spans="1:14">
      <c r="A3" s="23" t="s">
        <v>24</v>
      </c>
      <c r="B3" s="15"/>
      <c r="C3" s="15" t="str">
        <f>'Price guide'!C3</f>
        <v>OMV Gries Brennersee</v>
      </c>
      <c r="D3" s="15"/>
      <c r="E3" s="15"/>
      <c r="F3" s="16"/>
      <c r="G3" s="15"/>
      <c r="H3" s="28">
        <f>Sweden!H4</f>
        <v>10.505930749999999</v>
      </c>
      <c r="I3" s="17"/>
      <c r="J3" s="43"/>
      <c r="K3" s="18"/>
      <c r="L3" s="18"/>
      <c r="N3" s="28">
        <f>H3-J3</f>
        <v>10.505930749999999</v>
      </c>
    </row>
    <row r="4" spans="1:14">
      <c r="A4" s="29"/>
      <c r="B4" s="15"/>
      <c r="C4" s="19" t="str">
        <f>'Price guide'!C4</f>
        <v>Hart/Villach</v>
      </c>
      <c r="D4" s="19"/>
      <c r="E4" s="15"/>
      <c r="F4" s="20"/>
      <c r="G4" s="19"/>
      <c r="H4" s="28">
        <f>Sweden!H5</f>
        <v>10.299787750000002</v>
      </c>
      <c r="I4" s="17"/>
      <c r="J4" s="44"/>
      <c r="K4" s="21"/>
      <c r="L4" s="18"/>
      <c r="M4" s="20"/>
      <c r="N4" s="28">
        <f t="shared" ref="N4:N65" si="0">H4-J4</f>
        <v>10.299787750000002</v>
      </c>
    </row>
    <row r="5" spans="1:14">
      <c r="A5" s="23"/>
      <c r="B5" s="15"/>
      <c r="C5" s="15" t="str">
        <f>'Price guide'!C5</f>
        <v>Eurotruck Niederndorf + others</v>
      </c>
      <c r="D5" s="15"/>
      <c r="E5" s="22"/>
      <c r="F5" s="16"/>
      <c r="G5" s="15"/>
      <c r="H5" s="28">
        <f>Sweden!H6</f>
        <v>10.388134750000001</v>
      </c>
      <c r="I5" s="17"/>
      <c r="J5" s="43"/>
      <c r="K5" s="18"/>
      <c r="L5" s="18"/>
      <c r="M5" s="16"/>
      <c r="N5" s="28">
        <f t="shared" si="0"/>
        <v>10.388134750000001</v>
      </c>
    </row>
    <row r="6" spans="1:14">
      <c r="A6" s="29"/>
      <c r="B6" s="15"/>
      <c r="C6" s="19" t="str">
        <f>'Price guide'!C6</f>
        <v>Agip IBK-Amras</v>
      </c>
      <c r="D6" s="19"/>
      <c r="E6" s="15"/>
      <c r="F6" s="20"/>
      <c r="G6" s="19"/>
      <c r="H6" s="28">
        <f>Sweden!H7</f>
        <v>10.299787750000002</v>
      </c>
      <c r="I6" s="17"/>
      <c r="J6" s="44"/>
      <c r="K6" s="21"/>
      <c r="L6" s="18"/>
      <c r="M6" s="20"/>
      <c r="N6" s="28">
        <f t="shared" si="0"/>
        <v>10.299787750000002</v>
      </c>
    </row>
    <row r="7" spans="1:14">
      <c r="A7" s="23"/>
      <c r="B7" s="15"/>
      <c r="C7" s="15" t="str">
        <f>'Price guide'!C7</f>
        <v>Unterpremstätten</v>
      </c>
      <c r="D7" s="15"/>
      <c r="E7" s="23"/>
      <c r="F7" s="16"/>
      <c r="G7" s="15"/>
      <c r="H7" s="28">
        <f>Sweden!H8</f>
        <v>9.710807749999999</v>
      </c>
      <c r="I7" s="17"/>
      <c r="J7" s="43"/>
      <c r="K7" s="18"/>
      <c r="L7" s="18"/>
      <c r="M7" s="16"/>
      <c r="N7" s="28">
        <f t="shared" si="0"/>
        <v>9.710807749999999</v>
      </c>
    </row>
    <row r="8" spans="1:14">
      <c r="A8" s="29"/>
      <c r="B8" s="15"/>
      <c r="C8" s="19" t="str">
        <f>'Price guide'!C8</f>
        <v>Kufstein</v>
      </c>
      <c r="D8" s="19"/>
      <c r="E8" s="15"/>
      <c r="F8" s="20"/>
      <c r="G8" s="19"/>
      <c r="H8" s="28">
        <f>Sweden!H9</f>
        <v>9.8580527500000006</v>
      </c>
      <c r="I8" s="17"/>
      <c r="J8" s="44"/>
      <c r="K8" s="21"/>
      <c r="L8" s="18"/>
      <c r="M8" s="20"/>
      <c r="N8" s="28">
        <f t="shared" si="0"/>
        <v>9.8580527500000006</v>
      </c>
    </row>
    <row r="9" spans="1:14">
      <c r="A9" s="23"/>
      <c r="B9" s="15"/>
      <c r="C9" s="15"/>
      <c r="D9" s="15"/>
      <c r="E9" s="15"/>
      <c r="F9" s="16"/>
      <c r="G9" s="15"/>
      <c r="H9" s="28"/>
      <c r="I9" s="17"/>
      <c r="J9" s="43"/>
      <c r="K9" s="18"/>
      <c r="L9" s="18"/>
      <c r="M9" s="16"/>
      <c r="N9" s="28">
        <f t="shared" si="0"/>
        <v>0</v>
      </c>
    </row>
    <row r="10" spans="1:14">
      <c r="A10" s="29"/>
      <c r="B10" s="15" t="s">
        <v>125</v>
      </c>
      <c r="C10" s="19"/>
      <c r="D10" s="19"/>
      <c r="E10" s="15"/>
      <c r="F10" s="20"/>
      <c r="G10" s="19"/>
      <c r="H10" s="28"/>
      <c r="I10" s="17"/>
      <c r="J10" s="44"/>
      <c r="K10" s="21"/>
      <c r="L10" s="18"/>
      <c r="M10" s="20"/>
      <c r="N10" s="28">
        <f t="shared" si="0"/>
        <v>0</v>
      </c>
    </row>
    <row r="11" spans="1:14">
      <c r="A11" s="29" t="s">
        <v>23</v>
      </c>
      <c r="B11" s="15"/>
      <c r="C11" s="19" t="str">
        <f>'Price guide'!C9</f>
        <v>G.&amp;V. / BP list price</v>
      </c>
      <c r="D11" s="19"/>
      <c r="E11" s="22"/>
      <c r="F11" s="20"/>
      <c r="G11" s="19"/>
      <c r="H11" s="28">
        <f>Sweden!H10</f>
        <v>10.60164</v>
      </c>
      <c r="I11" s="17"/>
      <c r="J11" s="44"/>
      <c r="K11" s="21"/>
      <c r="L11" s="18"/>
      <c r="M11" s="20"/>
      <c r="N11" s="28">
        <f t="shared" si="0"/>
        <v>10.60164</v>
      </c>
    </row>
    <row r="12" spans="1:14">
      <c r="A12" s="23"/>
      <c r="B12" s="15"/>
      <c r="C12" s="15" t="str">
        <f>'Price guide'!C10</f>
        <v>Poweroil list price</v>
      </c>
      <c r="D12" s="15"/>
      <c r="E12" s="22"/>
      <c r="F12" s="16"/>
      <c r="G12" s="15"/>
      <c r="H12" s="28">
        <f>Sweden!H11</f>
        <v>10.60164</v>
      </c>
      <c r="I12" s="17"/>
      <c r="J12" s="43"/>
      <c r="K12" s="18"/>
      <c r="L12" s="18"/>
      <c r="M12" s="16"/>
      <c r="N12" s="28">
        <f t="shared" si="0"/>
        <v>10.60164</v>
      </c>
    </row>
    <row r="13" spans="1:14">
      <c r="A13" s="29"/>
      <c r="B13" s="15"/>
      <c r="C13" s="19"/>
      <c r="D13" s="19"/>
      <c r="E13" s="22"/>
      <c r="F13" s="20"/>
      <c r="G13" s="19"/>
      <c r="H13" s="28"/>
      <c r="I13" s="17"/>
      <c r="J13" s="44"/>
      <c r="K13" s="18"/>
      <c r="L13" s="18"/>
      <c r="M13" s="20"/>
      <c r="N13" s="28">
        <f t="shared" si="0"/>
        <v>0</v>
      </c>
    </row>
    <row r="14" spans="1:14">
      <c r="A14" s="23"/>
      <c r="B14" s="15"/>
      <c r="C14" s="15"/>
      <c r="D14" s="15"/>
      <c r="E14" s="22"/>
      <c r="F14" s="16"/>
      <c r="G14" s="15"/>
      <c r="H14" s="28"/>
      <c r="I14" s="17"/>
      <c r="J14" s="43"/>
      <c r="K14" s="18"/>
      <c r="L14" s="18"/>
      <c r="M14" s="16"/>
      <c r="N14" s="28">
        <f t="shared" si="0"/>
        <v>0</v>
      </c>
    </row>
    <row r="15" spans="1:14">
      <c r="A15" s="29" t="s">
        <v>74</v>
      </c>
      <c r="B15" s="15"/>
      <c r="C15" s="19" t="str">
        <f>'Price guide'!C11</f>
        <v>Average</v>
      </c>
      <c r="D15" s="19"/>
      <c r="E15" s="22"/>
      <c r="F15" s="20"/>
      <c r="G15" s="19"/>
      <c r="H15" s="28">
        <f>Sweden!H12</f>
        <v>9.7495794559770932</v>
      </c>
      <c r="I15" s="17"/>
      <c r="J15" s="44"/>
      <c r="K15" s="21"/>
      <c r="L15" s="18"/>
      <c r="M15" s="20"/>
      <c r="N15" s="28">
        <f t="shared" si="0"/>
        <v>9.7495794559770932</v>
      </c>
    </row>
    <row r="16" spans="1:14">
      <c r="A16" s="23" t="s">
        <v>63</v>
      </c>
      <c r="B16" s="15"/>
      <c r="C16" s="15" t="str">
        <f>'Price guide'!C12</f>
        <v>Average</v>
      </c>
      <c r="D16" s="15"/>
      <c r="E16" s="15"/>
      <c r="F16" s="16"/>
      <c r="G16" s="15"/>
      <c r="H16" s="28">
        <f>Sweden!H13</f>
        <v>9.8167037749852195</v>
      </c>
      <c r="I16" s="17"/>
      <c r="J16" s="43"/>
      <c r="K16" s="18"/>
      <c r="L16" s="18"/>
      <c r="M16" s="16"/>
      <c r="N16" s="28">
        <f t="shared" si="0"/>
        <v>9.8167037749852195</v>
      </c>
    </row>
    <row r="17" spans="1:14">
      <c r="A17" s="29" t="s">
        <v>28</v>
      </c>
      <c r="B17" s="15"/>
      <c r="C17" s="19" t="str">
        <f>'Price guide'!C13</f>
        <v>OMV</v>
      </c>
      <c r="D17" s="19"/>
      <c r="E17" s="15"/>
      <c r="F17" s="20"/>
      <c r="G17" s="19"/>
      <c r="H17" s="28">
        <f>Sweden!H14</f>
        <v>9.2723696886626215</v>
      </c>
      <c r="I17" s="17"/>
      <c r="J17" s="44"/>
      <c r="K17" s="21"/>
      <c r="L17" s="18"/>
      <c r="M17" s="20"/>
      <c r="N17" s="28">
        <f t="shared" si="0"/>
        <v>9.2723696886626215</v>
      </c>
    </row>
    <row r="18" spans="1:14">
      <c r="A18" s="23" t="s">
        <v>39</v>
      </c>
      <c r="B18" s="15"/>
      <c r="C18" s="15" t="str">
        <f>'Price guide'!C14</f>
        <v xml:space="preserve">list price  </v>
      </c>
      <c r="D18" s="15"/>
      <c r="E18" s="15"/>
      <c r="F18" s="16"/>
      <c r="G18" s="15"/>
      <c r="H18" s="28">
        <f>Sweden!H15</f>
        <v>10.920542574575862</v>
      </c>
      <c r="I18" s="17"/>
      <c r="J18" s="43"/>
      <c r="K18" s="18"/>
      <c r="L18" s="18"/>
      <c r="M18" s="16"/>
      <c r="N18" s="28">
        <f t="shared" si="0"/>
        <v>10.920542574575862</v>
      </c>
    </row>
    <row r="19" spans="1:14">
      <c r="A19" s="29"/>
      <c r="B19" s="15"/>
      <c r="C19" s="19"/>
      <c r="D19" s="19"/>
      <c r="E19" s="15"/>
      <c r="F19" s="20"/>
      <c r="G19" s="19"/>
      <c r="H19" s="28"/>
      <c r="I19" s="17"/>
      <c r="J19" s="44"/>
      <c r="K19" s="18"/>
      <c r="L19" s="18"/>
      <c r="M19" s="20"/>
      <c r="N19" s="28">
        <f t="shared" si="0"/>
        <v>0</v>
      </c>
    </row>
    <row r="20" spans="1:14">
      <c r="A20" s="23"/>
      <c r="B20" s="15"/>
      <c r="C20" s="15"/>
      <c r="D20" s="15"/>
      <c r="E20" s="15"/>
      <c r="F20" s="16"/>
      <c r="G20" s="15"/>
      <c r="H20" s="28"/>
      <c r="I20" s="17"/>
      <c r="J20" s="43"/>
      <c r="K20" s="18"/>
      <c r="L20" s="18"/>
      <c r="M20" s="16"/>
      <c r="N20" s="28">
        <f t="shared" si="0"/>
        <v>0</v>
      </c>
    </row>
    <row r="21" spans="1:14">
      <c r="A21" s="29" t="s">
        <v>30</v>
      </c>
      <c r="B21" s="15"/>
      <c r="C21" s="19" t="str">
        <f>'Price guide'!C15</f>
        <v xml:space="preserve">list price  </v>
      </c>
      <c r="D21" s="19"/>
      <c r="E21" s="22"/>
      <c r="F21" s="20"/>
      <c r="G21" s="19"/>
      <c r="H21" s="28">
        <f>Sweden!H16</f>
        <v>9.8654150000000005</v>
      </c>
      <c r="I21" s="17"/>
      <c r="J21" s="44"/>
      <c r="K21" s="21"/>
      <c r="L21" s="18"/>
      <c r="M21" s="20"/>
      <c r="N21" s="28">
        <f t="shared" si="0"/>
        <v>9.8654150000000005</v>
      </c>
    </row>
    <row r="22" spans="1:14">
      <c r="A22" s="23" t="s">
        <v>9</v>
      </c>
      <c r="B22" s="15"/>
      <c r="C22" s="15" t="str">
        <f>'Price guide'!C16</f>
        <v>St. Priest Truckstop</v>
      </c>
      <c r="D22" s="15"/>
      <c r="E22" s="15"/>
      <c r="F22" s="16"/>
      <c r="G22" s="15"/>
      <c r="H22" s="28">
        <f>Sweden!H17</f>
        <v>9.8910228260869566</v>
      </c>
      <c r="I22" s="17"/>
      <c r="J22" s="43"/>
      <c r="K22" s="24"/>
      <c r="L22" s="24"/>
      <c r="M22" s="16"/>
      <c r="N22" s="28">
        <f t="shared" si="0"/>
        <v>9.8910228260869566</v>
      </c>
    </row>
    <row r="23" spans="1:14">
      <c r="A23" s="29"/>
      <c r="B23" s="15"/>
      <c r="C23" s="19" t="str">
        <f>'Price guide'!C17</f>
        <v>Macon BP</v>
      </c>
      <c r="D23" s="19"/>
      <c r="E23" s="15"/>
      <c r="F23" s="20"/>
      <c r="G23" s="19"/>
      <c r="H23" s="28">
        <f>Sweden!H18</f>
        <v>9.8910228260869566</v>
      </c>
      <c r="I23" s="17"/>
      <c r="J23" s="44"/>
      <c r="K23" s="25"/>
      <c r="L23" s="24"/>
      <c r="M23" s="20"/>
      <c r="N23" s="28">
        <f t="shared" si="0"/>
        <v>9.8910228260869566</v>
      </c>
    </row>
    <row r="24" spans="1:14">
      <c r="A24" s="23"/>
      <c r="B24" s="15"/>
      <c r="C24" s="15" t="str">
        <f>'Price guide'!C18</f>
        <v>Le Havre</v>
      </c>
      <c r="D24" s="15"/>
      <c r="E24" s="15"/>
      <c r="F24" s="16"/>
      <c r="G24" s="15"/>
      <c r="H24" s="28">
        <f>Sweden!H19</f>
        <v>9.846701588628763</v>
      </c>
      <c r="I24" s="17"/>
      <c r="J24" s="43"/>
      <c r="K24" s="24"/>
      <c r="L24" s="24"/>
      <c r="M24" s="16"/>
      <c r="N24" s="28">
        <f t="shared" si="0"/>
        <v>9.846701588628763</v>
      </c>
    </row>
    <row r="25" spans="1:14">
      <c r="A25" s="29"/>
      <c r="B25" s="15"/>
      <c r="C25" s="19" t="str">
        <f>'Price guide'!C19</f>
        <v>ROYE BP Truckstop</v>
      </c>
      <c r="D25" s="19"/>
      <c r="E25" s="15"/>
      <c r="F25" s="20"/>
      <c r="G25" s="19"/>
      <c r="H25" s="28">
        <f>Sweden!H20</f>
        <v>9.8910228260869566</v>
      </c>
      <c r="I25" s="17"/>
      <c r="J25" s="44"/>
      <c r="K25" s="25"/>
      <c r="L25" s="24"/>
      <c r="M25" s="20"/>
      <c r="N25" s="28">
        <f t="shared" si="0"/>
        <v>9.8910228260869566</v>
      </c>
    </row>
    <row r="26" spans="1:14">
      <c r="A26" s="23"/>
      <c r="B26" s="15"/>
      <c r="C26" s="15" t="str">
        <f>'Price guide'!C20</f>
        <v>Calais</v>
      </c>
      <c r="D26" s="15"/>
      <c r="E26" s="15"/>
      <c r="F26" s="16"/>
      <c r="G26" s="15"/>
      <c r="H26" s="28">
        <f>Sweden!H21</f>
        <v>10.038760284280936</v>
      </c>
      <c r="I26" s="17"/>
      <c r="J26" s="43"/>
      <c r="K26" s="24"/>
      <c r="L26" s="24"/>
      <c r="M26" s="16"/>
      <c r="N26" s="28">
        <f t="shared" si="0"/>
        <v>10.038760284280936</v>
      </c>
    </row>
    <row r="27" spans="1:14">
      <c r="A27" s="29"/>
      <c r="B27" s="15"/>
      <c r="C27" s="19"/>
      <c r="D27" s="19"/>
      <c r="E27" s="15"/>
      <c r="F27" s="20"/>
      <c r="G27" s="19"/>
      <c r="H27" s="28"/>
      <c r="I27" s="17"/>
      <c r="J27" s="44"/>
      <c r="K27" s="24"/>
      <c r="L27" s="24"/>
      <c r="M27" s="20"/>
      <c r="N27" s="28">
        <f t="shared" si="0"/>
        <v>0</v>
      </c>
    </row>
    <row r="28" spans="1:14">
      <c r="A28" s="23"/>
      <c r="B28" s="15"/>
      <c r="C28" s="15"/>
      <c r="D28" s="15"/>
      <c r="E28" s="15"/>
      <c r="F28" s="16"/>
      <c r="G28" s="15"/>
      <c r="H28" s="28"/>
      <c r="I28" s="17"/>
      <c r="J28" s="43"/>
      <c r="K28" s="24"/>
      <c r="L28" s="24"/>
      <c r="M28" s="16"/>
      <c r="N28" s="28">
        <f t="shared" si="0"/>
        <v>0</v>
      </c>
    </row>
    <row r="29" spans="1:14">
      <c r="A29" s="29" t="s">
        <v>11</v>
      </c>
      <c r="B29" s="15"/>
      <c r="C29" s="19" t="str">
        <f>'Price guide'!C21</f>
        <v xml:space="preserve">Aral Bockel/Gyhum </v>
      </c>
      <c r="D29" s="19"/>
      <c r="E29" s="15"/>
      <c r="F29" s="20"/>
      <c r="G29" s="19"/>
      <c r="H29" s="28">
        <f>Sweden!H22</f>
        <v>10.460581764705882</v>
      </c>
      <c r="I29" s="17"/>
      <c r="J29" s="44"/>
      <c r="K29" s="21"/>
      <c r="L29" s="18"/>
      <c r="M29" s="20"/>
      <c r="N29" s="28">
        <f t="shared" si="0"/>
        <v>10.460581764705882</v>
      </c>
    </row>
    <row r="30" spans="1:14">
      <c r="A30" s="23"/>
      <c r="B30" s="15"/>
      <c r="C30" s="15" t="str">
        <f>'Price guide'!C22</f>
        <v>Ilsfeld Truckst.</v>
      </c>
      <c r="D30" s="15"/>
      <c r="E30" s="15"/>
      <c r="F30" s="16"/>
      <c r="G30" s="15"/>
      <c r="H30" s="28">
        <f>Sweden!H23</f>
        <v>10.460581764705882</v>
      </c>
      <c r="I30" s="17"/>
      <c r="J30" s="43"/>
      <c r="K30" s="18"/>
      <c r="L30" s="18"/>
      <c r="M30" s="16"/>
      <c r="N30" s="28">
        <f t="shared" si="0"/>
        <v>10.460581764705882</v>
      </c>
    </row>
    <row r="31" spans="1:14">
      <c r="A31" s="29"/>
      <c r="B31" s="15"/>
      <c r="C31" s="19" t="str">
        <f>'Price guide'!C23</f>
        <v>Bockenem</v>
      </c>
      <c r="D31" s="19"/>
      <c r="E31" s="15"/>
      <c r="F31" s="20"/>
      <c r="G31" s="19"/>
      <c r="H31" s="28">
        <f>Sweden!H24</f>
        <v>10.460581764705882</v>
      </c>
      <c r="I31" s="17"/>
      <c r="J31" s="44"/>
      <c r="K31" s="21"/>
      <c r="L31" s="18"/>
      <c r="M31" s="20"/>
      <c r="N31" s="28">
        <f t="shared" si="0"/>
        <v>10.460581764705882</v>
      </c>
    </row>
    <row r="32" spans="1:14">
      <c r="A32" s="23"/>
      <c r="B32" s="15"/>
      <c r="C32" s="15" t="str">
        <f>'Price guide'!C24</f>
        <v>Köln Truckstop</v>
      </c>
      <c r="D32" s="15"/>
      <c r="E32" s="15"/>
      <c r="F32" s="16"/>
      <c r="G32" s="15"/>
      <c r="H32" s="28">
        <f>Sweden!H25</f>
        <v>10.60906411764706</v>
      </c>
      <c r="I32" s="17"/>
      <c r="J32" s="43"/>
      <c r="K32" s="18"/>
      <c r="L32" s="18"/>
      <c r="M32" s="16"/>
      <c r="N32" s="28">
        <f t="shared" si="0"/>
        <v>10.60906411764706</v>
      </c>
    </row>
    <row r="33" spans="1:14">
      <c r="A33" s="29"/>
      <c r="B33" s="15"/>
      <c r="C33" s="19" t="str">
        <f>'Price guide'!C25</f>
        <v>Vogelsdorf Aral</v>
      </c>
      <c r="D33" s="19"/>
      <c r="E33" s="15"/>
      <c r="F33" s="20"/>
      <c r="G33" s="19"/>
      <c r="H33" s="28">
        <f>Sweden!H26</f>
        <v>10.460581764705882</v>
      </c>
      <c r="I33" s="17"/>
      <c r="J33" s="44"/>
      <c r="K33" s="21"/>
      <c r="L33" s="18"/>
      <c r="M33" s="20"/>
      <c r="N33" s="28">
        <f t="shared" si="0"/>
        <v>10.460581764705882</v>
      </c>
    </row>
    <row r="34" spans="1:14">
      <c r="A34" s="23"/>
      <c r="B34" s="15"/>
      <c r="C34" s="15" t="str">
        <f>'Price guide'!C26</f>
        <v>Zorbau</v>
      </c>
      <c r="D34" s="15"/>
      <c r="E34" s="15"/>
      <c r="F34" s="16"/>
      <c r="G34" s="15"/>
      <c r="H34" s="28">
        <f>Sweden!H27</f>
        <v>10.460581764705882</v>
      </c>
      <c r="I34" s="17"/>
      <c r="J34" s="43"/>
      <c r="K34" s="18"/>
      <c r="L34" s="18"/>
      <c r="M34" s="16"/>
      <c r="N34" s="28">
        <f t="shared" si="0"/>
        <v>10.460581764705882</v>
      </c>
    </row>
    <row r="35" spans="1:14">
      <c r="A35" s="29"/>
      <c r="B35" s="15"/>
      <c r="C35" s="19" t="str">
        <f>'Price guide'!C27</f>
        <v>Farhbinde</v>
      </c>
      <c r="D35" s="19"/>
      <c r="E35" s="15"/>
      <c r="F35" s="20"/>
      <c r="G35" s="19"/>
      <c r="H35" s="28">
        <f>Sweden!H28</f>
        <v>10.460581764705882</v>
      </c>
      <c r="I35" s="17"/>
      <c r="J35" s="44"/>
      <c r="K35" s="21"/>
      <c r="L35" s="18"/>
      <c r="M35" s="20"/>
      <c r="N35" s="28">
        <f t="shared" si="0"/>
        <v>10.460581764705882</v>
      </c>
    </row>
    <row r="36" spans="1:14">
      <c r="A36" s="23"/>
      <c r="B36" s="15"/>
      <c r="C36" s="15" t="str">
        <f>'Price guide'!C28</f>
        <v>Schwarmstedt</v>
      </c>
      <c r="D36" s="15"/>
      <c r="E36" s="15"/>
      <c r="F36" s="16"/>
      <c r="G36" s="15"/>
      <c r="H36" s="28">
        <f>Sweden!H29</f>
        <v>10.460581764705882</v>
      </c>
      <c r="I36" s="17"/>
      <c r="J36" s="43"/>
      <c r="K36" s="18"/>
      <c r="L36" s="18"/>
      <c r="M36" s="16"/>
      <c r="N36" s="28">
        <f t="shared" si="0"/>
        <v>10.460581764705882</v>
      </c>
    </row>
    <row r="37" spans="1:14">
      <c r="A37" s="29"/>
      <c r="B37" s="15"/>
      <c r="C37" s="19" t="str">
        <f>'Price guide'!C29</f>
        <v>Regensburg Truckstop</v>
      </c>
      <c r="D37" s="19"/>
      <c r="E37" s="15"/>
      <c r="F37" s="20"/>
      <c r="G37" s="19"/>
      <c r="H37" s="28">
        <f>Sweden!H30</f>
        <v>10.460581764705882</v>
      </c>
      <c r="I37" s="17"/>
      <c r="J37" s="44"/>
      <c r="K37" s="21"/>
      <c r="L37" s="18"/>
      <c r="M37" s="20"/>
      <c r="N37" s="28">
        <f t="shared" si="0"/>
        <v>10.460581764705882</v>
      </c>
    </row>
    <row r="38" spans="1:14">
      <c r="A38" s="23"/>
      <c r="B38" s="15"/>
      <c r="C38" s="15" t="str">
        <f>'Price guide'!C30</f>
        <v>Schlüsselfeld</v>
      </c>
      <c r="D38" s="15"/>
      <c r="E38" s="15"/>
      <c r="F38" s="16"/>
      <c r="G38" s="15"/>
      <c r="H38" s="28">
        <f>Sweden!H31</f>
        <v>10.53482294117647</v>
      </c>
      <c r="I38" s="17"/>
      <c r="J38" s="43"/>
      <c r="K38" s="18"/>
      <c r="L38" s="18"/>
      <c r="M38" s="16"/>
      <c r="N38" s="28">
        <f t="shared" si="0"/>
        <v>10.53482294117647</v>
      </c>
    </row>
    <row r="39" spans="1:14">
      <c r="A39" s="29"/>
      <c r="B39" s="15"/>
      <c r="C39" s="19" t="str">
        <f>'Price guide'!C31</f>
        <v>Kiel</v>
      </c>
      <c r="D39" s="19"/>
      <c r="E39" s="15"/>
      <c r="F39" s="20"/>
      <c r="G39" s="19"/>
      <c r="H39" s="28">
        <f>Sweden!H32</f>
        <v>10.53482294117647</v>
      </c>
      <c r="I39" s="17"/>
      <c r="J39" s="44"/>
      <c r="K39" s="21"/>
      <c r="L39" s="18"/>
      <c r="M39" s="20"/>
      <c r="N39" s="28">
        <f t="shared" si="0"/>
        <v>10.53482294117647</v>
      </c>
    </row>
    <row r="40" spans="1:14">
      <c r="A40" s="23"/>
      <c r="B40" s="15"/>
      <c r="C40" s="15" t="str">
        <f>'Price guide'!C32</f>
        <v>Molfsee Syd f. Kiel</v>
      </c>
      <c r="D40" s="15"/>
      <c r="E40" s="15"/>
      <c r="F40" s="16"/>
      <c r="G40" s="15"/>
      <c r="H40" s="28">
        <f>Sweden!H33</f>
        <v>10.53482294117647</v>
      </c>
      <c r="I40" s="17"/>
      <c r="J40" s="43"/>
      <c r="K40" s="18"/>
      <c r="L40" s="18"/>
      <c r="M40" s="16"/>
      <c r="N40" s="28">
        <f t="shared" si="0"/>
        <v>10.53482294117647</v>
      </c>
    </row>
    <row r="41" spans="1:14">
      <c r="A41" s="29"/>
      <c r="B41" s="15"/>
      <c r="C41" s="19" t="str">
        <f>'Price guide'!C33</f>
        <v>Schopsdorf</v>
      </c>
      <c r="D41" s="19"/>
      <c r="E41" s="15"/>
      <c r="F41" s="20"/>
      <c r="G41" s="19"/>
      <c r="H41" s="28">
        <f>Sweden!H34</f>
        <v>10.460581764705882</v>
      </c>
      <c r="I41" s="17"/>
      <c r="J41" s="44"/>
      <c r="K41" s="21"/>
      <c r="L41" s="18"/>
      <c r="M41" s="20"/>
      <c r="N41" s="28">
        <f t="shared" si="0"/>
        <v>10.460581764705882</v>
      </c>
    </row>
    <row r="42" spans="1:14">
      <c r="A42" s="23"/>
      <c r="B42" s="15"/>
      <c r="C42" s="15" t="str">
        <f>'Price guide'!C34</f>
        <v>Reinfeld</v>
      </c>
      <c r="D42" s="15"/>
      <c r="E42" s="15"/>
      <c r="F42" s="16"/>
      <c r="G42" s="15"/>
      <c r="H42" s="28">
        <f>Sweden!H35</f>
        <v>10.460581764705882</v>
      </c>
      <c r="I42" s="17"/>
      <c r="J42" s="43"/>
      <c r="K42" s="18"/>
      <c r="L42" s="18"/>
      <c r="M42" s="16"/>
      <c r="N42" s="28">
        <f t="shared" si="0"/>
        <v>10.460581764705882</v>
      </c>
    </row>
    <row r="43" spans="1:14">
      <c r="A43" s="29"/>
      <c r="B43" s="15"/>
      <c r="C43" s="19" t="str">
        <f>'Price guide'!C35</f>
        <v>Agip Holdorf</v>
      </c>
      <c r="D43" s="19"/>
      <c r="E43" s="22"/>
      <c r="F43" s="20"/>
      <c r="G43" s="19"/>
      <c r="H43" s="28">
        <f>Sweden!H36</f>
        <v>10.53482294117647</v>
      </c>
      <c r="I43" s="17"/>
      <c r="J43" s="44"/>
      <c r="K43" s="21"/>
      <c r="L43" s="18"/>
      <c r="M43" s="20"/>
      <c r="N43" s="28">
        <f t="shared" si="0"/>
        <v>10.53482294117647</v>
      </c>
    </row>
    <row r="44" spans="1:14">
      <c r="A44" s="23"/>
      <c r="B44" s="15"/>
      <c r="C44" s="15"/>
      <c r="D44" s="15"/>
      <c r="E44" s="22"/>
      <c r="F44" s="16"/>
      <c r="G44" s="15"/>
      <c r="H44" s="28"/>
      <c r="I44" s="17"/>
      <c r="J44" s="43"/>
      <c r="K44" s="18"/>
      <c r="L44" s="18"/>
      <c r="M44" s="16"/>
      <c r="N44" s="28">
        <f t="shared" si="0"/>
        <v>0</v>
      </c>
    </row>
    <row r="45" spans="1:14">
      <c r="A45" s="29"/>
      <c r="B45" s="15"/>
      <c r="C45" s="19"/>
      <c r="D45" s="19"/>
      <c r="E45" s="22"/>
      <c r="F45" s="20"/>
      <c r="G45" s="19"/>
      <c r="H45" s="28"/>
      <c r="I45" s="17"/>
      <c r="J45" s="44"/>
      <c r="K45" s="21"/>
      <c r="L45" s="18"/>
      <c r="M45" s="20"/>
      <c r="N45" s="28">
        <f t="shared" si="0"/>
        <v>0</v>
      </c>
    </row>
    <row r="46" spans="1:14">
      <c r="A46" s="23" t="s">
        <v>4</v>
      </c>
      <c r="B46" s="15"/>
      <c r="C46" s="15" t="str">
        <f>'Price guide'!C36</f>
        <v>Average</v>
      </c>
      <c r="D46" s="15"/>
      <c r="E46" s="15"/>
      <c r="F46" s="16"/>
      <c r="G46" s="15"/>
      <c r="H46" s="28">
        <f>Sweden!H37</f>
        <v>10.163496341463414</v>
      </c>
      <c r="I46" s="17"/>
      <c r="J46" s="43"/>
      <c r="K46" s="18"/>
      <c r="L46" s="18"/>
      <c r="M46" s="16"/>
      <c r="N46" s="28">
        <f t="shared" si="0"/>
        <v>10.163496341463414</v>
      </c>
    </row>
    <row r="47" spans="1:14">
      <c r="A47" s="29" t="s">
        <v>35</v>
      </c>
      <c r="B47" s="15"/>
      <c r="C47" s="19" t="str">
        <f>'Price guide'!C37</f>
        <v xml:space="preserve">Venlo  </v>
      </c>
      <c r="D47" s="19"/>
      <c r="E47" s="22"/>
      <c r="F47" s="20"/>
      <c r="G47" s="19"/>
      <c r="H47" s="28">
        <f>Sweden!H38</f>
        <v>10.557831570247934</v>
      </c>
      <c r="I47" s="17"/>
      <c r="J47" s="44"/>
      <c r="K47" s="21"/>
      <c r="L47" s="18"/>
      <c r="M47" s="20"/>
      <c r="N47" s="28">
        <f t="shared" si="0"/>
        <v>10.557831570247934</v>
      </c>
    </row>
    <row r="48" spans="1:14">
      <c r="A48" s="23"/>
      <c r="B48" s="15"/>
      <c r="C48" s="15" t="str">
        <f>'Price guide'!C38</f>
        <v>Breda Autodieseloil</v>
      </c>
      <c r="D48" s="15"/>
      <c r="E48" s="22"/>
      <c r="F48" s="16"/>
      <c r="G48" s="15"/>
      <c r="H48" s="28">
        <f>Sweden!H39</f>
        <v>0</v>
      </c>
      <c r="I48" s="17"/>
      <c r="J48" s="43"/>
      <c r="K48" s="18"/>
      <c r="L48" s="18"/>
      <c r="M48" s="16"/>
      <c r="N48" s="28">
        <f t="shared" si="0"/>
        <v>0</v>
      </c>
    </row>
    <row r="49" spans="1:14">
      <c r="A49" s="29" t="s">
        <v>26</v>
      </c>
      <c r="B49" s="15"/>
      <c r="C49" s="19" t="str">
        <f>'Price guide'!C39</f>
        <v>Average Prices</v>
      </c>
      <c r="D49" s="19"/>
      <c r="E49" s="15"/>
      <c r="F49" s="20"/>
      <c r="G49" s="19"/>
      <c r="H49" s="28">
        <f>Sweden!H40</f>
        <v>9.4402184275314287</v>
      </c>
      <c r="I49" s="17"/>
      <c r="J49" s="44"/>
      <c r="K49" s="21"/>
      <c r="L49" s="18"/>
      <c r="M49" s="20"/>
      <c r="N49" s="28">
        <f t="shared" si="0"/>
        <v>9.4402184275314287</v>
      </c>
    </row>
    <row r="50" spans="1:14">
      <c r="A50" s="23" t="s">
        <v>38</v>
      </c>
      <c r="B50" s="15"/>
      <c r="C50" s="15" t="str">
        <f>'Price guide'!C40</f>
        <v>General</v>
      </c>
      <c r="D50" s="15"/>
      <c r="E50" s="15"/>
      <c r="F50" s="16"/>
      <c r="G50" s="15"/>
      <c r="H50" s="28">
        <f>Sweden!H41</f>
        <v>12.173057950819672</v>
      </c>
      <c r="I50" s="17"/>
      <c r="J50" s="43"/>
      <c r="K50" s="18"/>
      <c r="L50" s="18"/>
      <c r="M50" s="16"/>
      <c r="N50" s="28">
        <f t="shared" si="0"/>
        <v>12.173057950819672</v>
      </c>
    </row>
    <row r="51" spans="1:14">
      <c r="A51" s="29" t="s">
        <v>111</v>
      </c>
      <c r="B51" s="15"/>
      <c r="C51" s="19" t="str">
        <f>'Price guide'!C41</f>
        <v>General</v>
      </c>
      <c r="D51" s="19"/>
      <c r="E51" s="19"/>
      <c r="F51" s="20"/>
      <c r="G51" s="19"/>
      <c r="H51" s="28">
        <f>Sweden!H42</f>
        <v>11.161889268292683</v>
      </c>
      <c r="I51" s="17"/>
      <c r="J51" s="44"/>
      <c r="K51" s="21"/>
      <c r="L51" s="18"/>
      <c r="M51" s="20"/>
      <c r="N51" s="28">
        <f t="shared" si="0"/>
        <v>11.161889268292683</v>
      </c>
    </row>
    <row r="52" spans="1:14">
      <c r="A52" s="23" t="s">
        <v>31</v>
      </c>
      <c r="B52" s="15"/>
      <c r="C52" s="15" t="str">
        <f>'Price guide'!C42</f>
        <v>Average Pumpprice </v>
      </c>
      <c r="D52" s="15"/>
      <c r="E52" s="22"/>
      <c r="F52" s="16"/>
      <c r="G52" s="15"/>
      <c r="H52" s="28">
        <f>Sweden!H43</f>
        <v>9.3085111111706915</v>
      </c>
      <c r="I52" s="17"/>
      <c r="J52" s="43"/>
      <c r="K52" s="18"/>
      <c r="L52" s="18"/>
      <c r="M52" s="16"/>
      <c r="N52" s="28">
        <f t="shared" si="0"/>
        <v>9.3085111111706915</v>
      </c>
    </row>
    <row r="53" spans="1:14">
      <c r="A53" s="29" t="s">
        <v>82</v>
      </c>
      <c r="B53" s="15"/>
      <c r="C53" s="19" t="str">
        <f>'Price guide'!C43</f>
        <v>list price</v>
      </c>
      <c r="D53" s="19"/>
      <c r="E53" s="50"/>
      <c r="F53" s="20"/>
      <c r="G53" s="19"/>
      <c r="H53" s="28">
        <f>Sweden!H44</f>
        <v>9.5792876687934196</v>
      </c>
      <c r="I53" s="17"/>
      <c r="J53" s="44"/>
      <c r="K53" s="21"/>
      <c r="L53" s="18"/>
      <c r="M53" s="20"/>
      <c r="N53" s="28">
        <f t="shared" si="0"/>
        <v>9.5792876687934196</v>
      </c>
    </row>
    <row r="54" spans="1:14">
      <c r="A54" s="23" t="s">
        <v>44</v>
      </c>
      <c r="B54" s="15"/>
      <c r="C54" s="15" t="str">
        <f>'Price guide'!C44</f>
        <v xml:space="preserve"> </v>
      </c>
      <c r="D54" s="15"/>
      <c r="E54" s="15"/>
      <c r="F54" s="16"/>
      <c r="G54" s="15"/>
      <c r="H54" s="28">
        <f>Sweden!H45</f>
        <v>9.1804056521739152</v>
      </c>
      <c r="I54" s="17"/>
      <c r="J54" s="43"/>
      <c r="K54" s="18"/>
      <c r="L54" s="18"/>
      <c r="M54" s="16"/>
      <c r="N54" s="28">
        <f t="shared" si="0"/>
        <v>9.1804056521739152</v>
      </c>
    </row>
    <row r="55" spans="1:14">
      <c r="A55" s="29" t="s">
        <v>41</v>
      </c>
      <c r="B55" s="15"/>
      <c r="C55" s="19" t="str">
        <f>'Price guide'!C45</f>
        <v xml:space="preserve">list price  </v>
      </c>
      <c r="D55" s="19"/>
      <c r="E55" s="19"/>
      <c r="F55" s="20"/>
      <c r="G55" s="19"/>
      <c r="H55" s="28">
        <f>Sweden!H46</f>
        <v>12.035557298063297</v>
      </c>
      <c r="I55" s="17"/>
      <c r="J55" s="44"/>
      <c r="K55" s="21"/>
      <c r="L55" s="18"/>
      <c r="M55" s="20"/>
      <c r="N55" s="28">
        <f t="shared" si="0"/>
        <v>12.035557298063297</v>
      </c>
    </row>
    <row r="56" spans="1:14">
      <c r="A56" s="23" t="s">
        <v>32</v>
      </c>
      <c r="B56" s="15"/>
      <c r="C56" s="15" t="str">
        <f>'Price guide'!C46</f>
        <v xml:space="preserve">Average  </v>
      </c>
      <c r="D56" s="15"/>
      <c r="E56" s="15"/>
      <c r="F56" s="16"/>
      <c r="G56" s="15"/>
      <c r="H56" s="28">
        <f>Sweden!H47</f>
        <v>9.2686350870882475</v>
      </c>
      <c r="I56" s="17"/>
      <c r="J56" s="43"/>
      <c r="K56" s="18"/>
      <c r="L56" s="18"/>
      <c r="M56" s="16"/>
      <c r="N56" s="28">
        <f t="shared" si="0"/>
        <v>9.2686350870882475</v>
      </c>
    </row>
    <row r="57" spans="1:14">
      <c r="A57" s="29" t="s">
        <v>75</v>
      </c>
      <c r="B57" s="15"/>
      <c r="C57" s="19" t="str">
        <f>'Price guide'!C47</f>
        <v>Average</v>
      </c>
      <c r="D57" s="19"/>
      <c r="E57" s="19"/>
      <c r="F57" s="20"/>
      <c r="G57" s="19"/>
      <c r="H57" s="28">
        <f>Sweden!H48</f>
        <v>9.508100986119949</v>
      </c>
      <c r="I57" s="17"/>
      <c r="J57" s="44"/>
      <c r="K57" s="21"/>
      <c r="L57" s="18"/>
      <c r="M57" s="20"/>
      <c r="N57" s="28">
        <f t="shared" si="0"/>
        <v>9.508100986119949</v>
      </c>
    </row>
    <row r="58" spans="1:14">
      <c r="A58" s="23" t="s">
        <v>61</v>
      </c>
      <c r="B58" s="15"/>
      <c r="C58" s="19" t="str">
        <f>'Price guide'!C48</f>
        <v>Pumpprice</v>
      </c>
      <c r="D58" s="19"/>
      <c r="E58" s="19"/>
      <c r="F58" s="20"/>
      <c r="G58" s="19"/>
      <c r="H58" s="28">
        <f>Sweden!H49</f>
        <v>6.2708304168192033</v>
      </c>
      <c r="I58" s="17"/>
      <c r="J58" s="44"/>
      <c r="K58" s="21"/>
      <c r="L58" s="18"/>
      <c r="M58" s="20"/>
      <c r="N58" s="28">
        <f>H58-J58</f>
        <v>6.2708304168192033</v>
      </c>
    </row>
    <row r="59" spans="1:14">
      <c r="A59" s="29" t="s">
        <v>71</v>
      </c>
      <c r="B59" s="15"/>
      <c r="C59" s="19" t="str">
        <f>'Price guide'!C49</f>
        <v>Average</v>
      </c>
      <c r="D59" s="19"/>
      <c r="E59" s="19"/>
      <c r="F59" s="20"/>
      <c r="G59" s="19"/>
      <c r="H59" s="28">
        <f>Sweden!H50</f>
        <v>12.926619734973968</v>
      </c>
      <c r="I59" s="17"/>
      <c r="J59" s="44"/>
      <c r="K59" s="21"/>
      <c r="L59" s="18"/>
      <c r="M59" s="20"/>
      <c r="N59" s="28">
        <f t="shared" si="0"/>
        <v>12.926619734973968</v>
      </c>
    </row>
    <row r="60" spans="1:14">
      <c r="A60" s="23" t="s">
        <v>33</v>
      </c>
      <c r="B60" s="15"/>
      <c r="C60" s="15" t="str">
        <f>'Price guide'!C50</f>
        <v>Average</v>
      </c>
      <c r="D60" s="15"/>
      <c r="E60" s="15"/>
      <c r="F60" s="16"/>
      <c r="G60" s="15"/>
      <c r="H60" s="28">
        <f>Sweden!H51</f>
        <v>10.196716250000001</v>
      </c>
      <c r="I60" s="17"/>
      <c r="J60" s="43"/>
      <c r="K60" s="18"/>
      <c r="L60" s="18"/>
      <c r="M60" s="16"/>
      <c r="N60" s="28">
        <f t="shared" si="0"/>
        <v>10.196716250000001</v>
      </c>
    </row>
    <row r="61" spans="1:14">
      <c r="A61" s="29" t="s">
        <v>34</v>
      </c>
      <c r="B61" s="15"/>
      <c r="C61" s="19" t="str">
        <f>'Price guide'!C51</f>
        <v>Average</v>
      </c>
      <c r="D61" s="19"/>
      <c r="E61" s="19"/>
      <c r="F61" s="20"/>
      <c r="G61" s="19"/>
      <c r="H61" s="28">
        <f>Sweden!H52</f>
        <v>10.130456000000001</v>
      </c>
      <c r="I61" s="17"/>
      <c r="J61" s="44"/>
      <c r="K61" s="21"/>
      <c r="L61" s="18"/>
      <c r="M61" s="20"/>
      <c r="N61" s="28">
        <f t="shared" si="0"/>
        <v>10.130456000000001</v>
      </c>
    </row>
    <row r="62" spans="1:14">
      <c r="A62" s="23" t="s">
        <v>36</v>
      </c>
      <c r="B62" s="15"/>
      <c r="C62" s="15" t="str">
        <f>'Price guide'!C52</f>
        <v>Briviesca</v>
      </c>
      <c r="D62" s="15"/>
      <c r="E62" s="22"/>
      <c r="F62" s="16"/>
      <c r="G62" s="15"/>
      <c r="H62" s="28">
        <f>Sweden!H53</f>
        <v>10.061336033057851</v>
      </c>
      <c r="I62" s="17"/>
      <c r="J62" s="43"/>
      <c r="K62" s="18"/>
      <c r="L62" s="18"/>
      <c r="M62" s="16"/>
      <c r="N62" s="28">
        <f t="shared" si="0"/>
        <v>10.061336033057851</v>
      </c>
    </row>
    <row r="63" spans="1:14">
      <c r="A63" s="29"/>
      <c r="B63" s="15"/>
      <c r="C63" s="19" t="str">
        <f>'Price guide'!C53</f>
        <v>BP La Junquera</v>
      </c>
      <c r="D63" s="19"/>
      <c r="E63" s="19"/>
      <c r="F63" s="20"/>
      <c r="G63" s="19"/>
      <c r="H63" s="28">
        <f>Sweden!H54</f>
        <v>9.9737191735537198</v>
      </c>
      <c r="I63" s="17"/>
      <c r="J63" s="44"/>
      <c r="K63" s="21"/>
      <c r="L63" s="18"/>
      <c r="M63" s="20"/>
      <c r="N63" s="28">
        <f t="shared" si="0"/>
        <v>9.9737191735537198</v>
      </c>
    </row>
    <row r="64" spans="1:14">
      <c r="A64" s="29"/>
      <c r="B64" s="15"/>
      <c r="C64" s="19" t="str">
        <f>'Price guide'!C54</f>
        <v>IRUN Cepsa</v>
      </c>
      <c r="D64" s="19"/>
      <c r="E64" s="19"/>
      <c r="F64" s="20"/>
      <c r="G64" s="19"/>
      <c r="H64" s="28">
        <f>Sweden!H55</f>
        <v>9.659758760330579</v>
      </c>
      <c r="I64" s="17"/>
      <c r="J64" s="44"/>
      <c r="K64" s="21"/>
      <c r="L64" s="18"/>
      <c r="M64" s="20"/>
      <c r="N64" s="28">
        <f t="shared" si="0"/>
        <v>9.659758760330579</v>
      </c>
    </row>
    <row r="65" spans="1:26">
      <c r="A65" s="23"/>
      <c r="B65" s="15"/>
      <c r="C65" s="15"/>
      <c r="D65" s="15"/>
      <c r="E65" s="15"/>
      <c r="F65" s="16"/>
      <c r="G65" s="15"/>
      <c r="H65" s="28"/>
      <c r="I65" s="17"/>
      <c r="J65" s="43"/>
      <c r="K65" s="18"/>
      <c r="L65" s="18"/>
      <c r="M65" s="16"/>
      <c r="N65" s="28">
        <f t="shared" si="0"/>
        <v>0</v>
      </c>
    </row>
    <row r="66" spans="1:26">
      <c r="A66" s="29"/>
      <c r="B66" s="15"/>
      <c r="C66" s="19"/>
      <c r="D66" s="19"/>
      <c r="E66" s="19"/>
      <c r="F66" s="20"/>
      <c r="G66" s="19"/>
      <c r="H66" s="28"/>
      <c r="I66" s="17"/>
      <c r="J66" s="44"/>
      <c r="K66" s="21"/>
      <c r="L66" s="18"/>
      <c r="M66" s="20"/>
      <c r="N66" s="28">
        <f t="shared" ref="N66:N71" si="1">H66-J66</f>
        <v>0</v>
      </c>
    </row>
    <row r="67" spans="1:26">
      <c r="A67" s="23" t="s">
        <v>40</v>
      </c>
      <c r="B67" s="15"/>
      <c r="C67" s="15" t="str">
        <f>'Price guide'!C55</f>
        <v>list price</v>
      </c>
      <c r="D67" s="15"/>
      <c r="E67" s="22"/>
      <c r="F67" s="16"/>
      <c r="G67" s="15"/>
      <c r="H67" s="28">
        <f>Sweden!H56</f>
        <v>11.576000000000001</v>
      </c>
      <c r="I67" s="17"/>
      <c r="J67" s="43"/>
      <c r="K67" s="18"/>
      <c r="L67" s="18"/>
      <c r="M67" s="16"/>
      <c r="N67" s="28">
        <f t="shared" si="1"/>
        <v>11.576000000000001</v>
      </c>
    </row>
    <row r="68" spans="1:26">
      <c r="A68" s="29"/>
      <c r="B68" s="15"/>
      <c r="C68" s="19"/>
      <c r="D68" s="19"/>
      <c r="E68" s="50"/>
      <c r="F68" s="20"/>
      <c r="G68" s="19"/>
      <c r="H68" s="28"/>
      <c r="I68" s="17"/>
      <c r="J68" s="44"/>
      <c r="K68" s="21"/>
      <c r="L68" s="18"/>
      <c r="M68" s="20"/>
      <c r="N68" s="28">
        <f t="shared" si="1"/>
        <v>0</v>
      </c>
    </row>
    <row r="69" spans="1:26">
      <c r="A69" s="23"/>
      <c r="B69" s="15"/>
      <c r="C69" s="15"/>
      <c r="D69" s="15"/>
      <c r="E69" s="22"/>
      <c r="F69" s="16"/>
      <c r="G69" s="15"/>
      <c r="H69" s="28"/>
      <c r="I69" s="17"/>
      <c r="J69" s="43"/>
      <c r="K69" s="18"/>
      <c r="L69" s="18"/>
      <c r="M69" s="16"/>
      <c r="N69" s="28">
        <f t="shared" si="1"/>
        <v>0</v>
      </c>
    </row>
    <row r="70" spans="1:26">
      <c r="A70" s="29" t="s">
        <v>72</v>
      </c>
      <c r="B70" s="15"/>
      <c r="C70" s="19" t="str">
        <f>'Price guide'!C56</f>
        <v>Average</v>
      </c>
      <c r="D70" s="19"/>
      <c r="E70" s="50"/>
      <c r="F70" s="20"/>
      <c r="G70" s="19"/>
      <c r="H70" s="28">
        <f>Sweden!H57</f>
        <v>12.705409775016575</v>
      </c>
      <c r="I70" s="17"/>
      <c r="J70" s="44"/>
      <c r="K70" s="21"/>
      <c r="L70" s="18"/>
      <c r="M70" s="20"/>
      <c r="N70" s="28">
        <f t="shared" si="1"/>
        <v>12.705409775016575</v>
      </c>
    </row>
    <row r="71" spans="1:26">
      <c r="A71" s="23" t="s">
        <v>21</v>
      </c>
      <c r="B71" s="15"/>
      <c r="C71" s="15" t="str">
        <f>'Price guide'!C57</f>
        <v>Lancaster</v>
      </c>
      <c r="D71" s="15"/>
      <c r="E71" s="15"/>
      <c r="F71" s="16"/>
      <c r="G71" s="15"/>
      <c r="H71" s="28">
        <f>Sweden!H58</f>
        <v>12.690452779800921</v>
      </c>
      <c r="I71" s="17"/>
      <c r="J71" s="43"/>
      <c r="K71" s="24"/>
      <c r="L71" s="24"/>
      <c r="M71" s="16"/>
      <c r="N71" s="28">
        <f t="shared" si="1"/>
        <v>12.690452779800921</v>
      </c>
    </row>
    <row r="72" spans="1:26">
      <c r="H72" s="3"/>
      <c r="I72" s="7"/>
      <c r="J72" s="3"/>
    </row>
    <row r="73" spans="1:26">
      <c r="H73" s="3"/>
      <c r="I73" s="7"/>
      <c r="J73" s="3"/>
    </row>
    <row r="75" spans="1:26">
      <c r="H75" s="3"/>
      <c r="I75" s="7"/>
      <c r="J75" s="3"/>
    </row>
    <row r="76" spans="1:26">
      <c r="H76" s="3"/>
      <c r="I76" s="7"/>
      <c r="J76" s="3"/>
    </row>
    <row r="77" spans="1:26">
      <c r="A77" s="3"/>
      <c r="E77" s="3"/>
      <c r="F77" s="3"/>
      <c r="H77" s="3"/>
      <c r="I77" s="7"/>
      <c r="J77" s="3"/>
    </row>
    <row r="79" spans="1:26"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</sheetData>
  <mergeCells count="3">
    <mergeCell ref="C1:D1"/>
    <mergeCell ref="F1:H1"/>
    <mergeCell ref="M1:N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A1:FN63"/>
  <sheetViews>
    <sheetView showGridLines="0" zoomScaleNormal="100" workbookViewId="0">
      <selection activeCell="E48" sqref="E48"/>
    </sheetView>
  </sheetViews>
  <sheetFormatPr defaultRowHeight="12.75"/>
  <cols>
    <col min="1" max="1" width="15.85546875" style="137" bestFit="1" customWidth="1"/>
    <col min="2" max="2" width="0.28515625" style="138" customWidth="1"/>
    <col min="3" max="3" width="19.85546875" style="138" bestFit="1" customWidth="1"/>
    <col min="4" max="4" width="8.28515625" style="138" bestFit="1" customWidth="1"/>
    <col min="5" max="5" width="0.28515625" style="138" customWidth="1"/>
    <col min="6" max="6" width="6.42578125" style="139" bestFit="1" customWidth="1"/>
    <col min="7" max="7" width="1" style="138" bestFit="1" customWidth="1"/>
    <col min="8" max="8" width="6.42578125" style="140" customWidth="1"/>
    <col min="9" max="9" width="0.28515625" style="141" customWidth="1"/>
    <col min="10" max="10" width="6.140625" style="141" bestFit="1" customWidth="1"/>
    <col min="11" max="11" width="0.7109375" style="141" customWidth="1"/>
    <col min="12" max="12" width="0.28515625" style="138" customWidth="1"/>
    <col min="13" max="13" width="24.85546875" style="138" bestFit="1" customWidth="1"/>
    <col min="14" max="16" width="9.140625" style="138"/>
    <col min="17" max="170" width="9.140625" style="144"/>
    <col min="171" max="16384" width="9.140625" style="138"/>
  </cols>
  <sheetData>
    <row r="1" spans="1:170" ht="19.5">
      <c r="A1" s="152" t="s">
        <v>166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</row>
    <row r="2" spans="1:170" s="142" customFormat="1" ht="11.25">
      <c r="A2" s="153" t="s">
        <v>146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5"/>
      <c r="AR2" s="145"/>
      <c r="AS2" s="145"/>
      <c r="AT2" s="145"/>
      <c r="AU2" s="145"/>
      <c r="AV2" s="145"/>
      <c r="AW2" s="145"/>
      <c r="AX2" s="145"/>
      <c r="AY2" s="145"/>
      <c r="AZ2" s="145"/>
      <c r="BA2" s="145"/>
      <c r="BB2" s="145"/>
      <c r="BC2" s="145"/>
      <c r="BD2" s="145"/>
      <c r="BE2" s="145"/>
      <c r="BF2" s="145"/>
      <c r="BG2" s="145"/>
      <c r="BH2" s="145"/>
      <c r="BI2" s="145"/>
      <c r="BJ2" s="145"/>
      <c r="BK2" s="145"/>
      <c r="BL2" s="145"/>
      <c r="BM2" s="145"/>
      <c r="BN2" s="145"/>
      <c r="BO2" s="145"/>
      <c r="BP2" s="145"/>
      <c r="BQ2" s="145"/>
      <c r="BR2" s="145"/>
      <c r="BS2" s="145"/>
      <c r="BT2" s="145"/>
      <c r="BU2" s="145"/>
      <c r="BV2" s="145"/>
      <c r="BW2" s="145"/>
      <c r="BX2" s="145"/>
      <c r="BY2" s="145"/>
      <c r="BZ2" s="145"/>
      <c r="CA2" s="145"/>
      <c r="CB2" s="145"/>
      <c r="CC2" s="145"/>
      <c r="CD2" s="145"/>
      <c r="CE2" s="145"/>
      <c r="CF2" s="145"/>
      <c r="CG2" s="145"/>
      <c r="CH2" s="145"/>
      <c r="CI2" s="145"/>
      <c r="CJ2" s="145"/>
      <c r="CK2" s="145"/>
      <c r="CL2" s="145"/>
      <c r="CM2" s="145"/>
      <c r="CN2" s="145"/>
      <c r="CO2" s="145"/>
      <c r="CP2" s="145"/>
      <c r="CQ2" s="145"/>
      <c r="CR2" s="145"/>
      <c r="CS2" s="145"/>
      <c r="CT2" s="145"/>
      <c r="CU2" s="145"/>
      <c r="CV2" s="145"/>
      <c r="CW2" s="145"/>
      <c r="CX2" s="145"/>
      <c r="CY2" s="145"/>
      <c r="CZ2" s="145"/>
      <c r="DA2" s="145"/>
      <c r="DB2" s="145"/>
      <c r="DC2" s="145"/>
      <c r="DD2" s="145"/>
      <c r="DE2" s="145"/>
      <c r="DF2" s="145"/>
      <c r="DG2" s="145"/>
      <c r="DH2" s="145"/>
      <c r="DI2" s="145"/>
      <c r="DJ2" s="145"/>
      <c r="DK2" s="145"/>
      <c r="DL2" s="145"/>
      <c r="DM2" s="145"/>
      <c r="DN2" s="145"/>
      <c r="DO2" s="145"/>
      <c r="DP2" s="145"/>
      <c r="DQ2" s="145"/>
      <c r="DR2" s="145"/>
      <c r="DS2" s="145"/>
      <c r="DT2" s="145"/>
      <c r="DU2" s="145"/>
      <c r="DV2" s="145"/>
      <c r="DW2" s="145"/>
      <c r="DX2" s="145"/>
      <c r="DY2" s="145"/>
      <c r="DZ2" s="145"/>
      <c r="EA2" s="145"/>
      <c r="EB2" s="145"/>
      <c r="EC2" s="145"/>
      <c r="ED2" s="145"/>
      <c r="EE2" s="145"/>
      <c r="EF2" s="145"/>
      <c r="EG2" s="145"/>
      <c r="EH2" s="145"/>
      <c r="EI2" s="145"/>
      <c r="EJ2" s="145"/>
      <c r="EK2" s="145"/>
      <c r="EL2" s="145"/>
      <c r="EM2" s="145"/>
      <c r="EN2" s="145"/>
      <c r="EO2" s="145"/>
      <c r="EP2" s="145"/>
      <c r="EQ2" s="145"/>
      <c r="ER2" s="145"/>
      <c r="ES2" s="145"/>
      <c r="ET2" s="145"/>
      <c r="EU2" s="145"/>
      <c r="EV2" s="145"/>
      <c r="EW2" s="145"/>
      <c r="EX2" s="145"/>
      <c r="EY2" s="145"/>
      <c r="EZ2" s="145"/>
      <c r="FA2" s="145"/>
      <c r="FB2" s="145"/>
      <c r="FC2" s="145"/>
      <c r="FD2" s="145"/>
      <c r="FE2" s="145"/>
      <c r="FF2" s="145"/>
      <c r="FG2" s="145"/>
      <c r="FH2" s="145"/>
      <c r="FI2" s="145"/>
      <c r="FJ2" s="145"/>
      <c r="FK2" s="145"/>
      <c r="FL2" s="145"/>
      <c r="FM2" s="145"/>
      <c r="FN2" s="145"/>
    </row>
    <row r="3" spans="1:170" ht="25.5">
      <c r="A3" s="90" t="s">
        <v>7</v>
      </c>
      <c r="B3" s="90"/>
      <c r="C3" s="151" t="s">
        <v>165</v>
      </c>
      <c r="D3" s="151"/>
      <c r="E3" s="90"/>
      <c r="F3" s="150" t="s">
        <v>43</v>
      </c>
      <c r="G3" s="150"/>
      <c r="H3" s="150"/>
      <c r="I3" s="92"/>
      <c r="J3" s="92" t="s">
        <v>80</v>
      </c>
      <c r="K3" s="92"/>
      <c r="L3" s="92"/>
      <c r="M3" s="90" t="s">
        <v>8</v>
      </c>
    </row>
    <row r="4" spans="1:170" s="96" customFormat="1" ht="12.75" customHeight="1">
      <c r="A4" s="93" t="s">
        <v>24</v>
      </c>
      <c r="B4" s="93"/>
      <c r="C4" s="93" t="str">
        <f>'Price guide'!C3</f>
        <v>OMV Gries Brennersee</v>
      </c>
      <c r="D4" s="93"/>
      <c r="E4" s="93"/>
      <c r="F4" s="93"/>
      <c r="G4" s="93"/>
      <c r="H4" s="94">
        <f>'Price guide'!G3</f>
        <v>1.1891666666666667</v>
      </c>
      <c r="I4" s="93"/>
      <c r="J4" s="95">
        <f>'Price guide'!P$23</f>
        <v>0.2</v>
      </c>
      <c r="K4" s="95"/>
      <c r="L4" s="93"/>
      <c r="M4" s="93" t="str">
        <f>'Price guide'!M3</f>
        <v>E45, exit Brennersee</v>
      </c>
    </row>
    <row r="5" spans="1:170" s="102" customFormat="1">
      <c r="A5" s="97"/>
      <c r="B5" s="98"/>
      <c r="C5" s="98" t="str">
        <f>'Price guide'!C4</f>
        <v>Hart/Villach</v>
      </c>
      <c r="D5" s="98"/>
      <c r="E5" s="98"/>
      <c r="F5" s="98"/>
      <c r="G5" s="98"/>
      <c r="H5" s="99">
        <f>'Price guide'!G4</f>
        <v>1.1658333333333335</v>
      </c>
      <c r="I5" s="100"/>
      <c r="J5" s="101">
        <f>'Price guide'!P$23</f>
        <v>0.2</v>
      </c>
      <c r="K5" s="101"/>
      <c r="L5" s="98"/>
      <c r="M5" s="98" t="str">
        <f>'Price guide'!M4</f>
        <v>Arnoldstein-Villach</v>
      </c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P5" s="103"/>
      <c r="BQ5" s="103"/>
      <c r="BR5" s="103"/>
      <c r="BS5" s="103"/>
      <c r="BT5" s="103"/>
      <c r="BU5" s="103"/>
      <c r="BV5" s="103"/>
      <c r="BW5" s="103"/>
      <c r="BX5" s="103"/>
      <c r="BY5" s="103"/>
      <c r="BZ5" s="103"/>
      <c r="CA5" s="103"/>
      <c r="CB5" s="103"/>
      <c r="CC5" s="103"/>
      <c r="CD5" s="103"/>
      <c r="CE5" s="103"/>
      <c r="CF5" s="103"/>
      <c r="CG5" s="103"/>
      <c r="CH5" s="103"/>
      <c r="CI5" s="103"/>
      <c r="CJ5" s="103"/>
      <c r="CK5" s="103"/>
      <c r="CL5" s="103"/>
      <c r="CM5" s="103"/>
      <c r="CN5" s="103"/>
      <c r="CO5" s="103"/>
      <c r="CP5" s="103"/>
      <c r="CQ5" s="103"/>
      <c r="CR5" s="103"/>
      <c r="CS5" s="103"/>
      <c r="CT5" s="103"/>
      <c r="CU5" s="103"/>
      <c r="CV5" s="103"/>
      <c r="CW5" s="103"/>
      <c r="CX5" s="103"/>
      <c r="CY5" s="103"/>
      <c r="CZ5" s="103"/>
      <c r="DA5" s="103"/>
      <c r="DB5" s="103"/>
      <c r="DC5" s="103"/>
      <c r="DD5" s="103"/>
      <c r="DE5" s="103"/>
      <c r="DF5" s="103"/>
      <c r="DG5" s="103"/>
      <c r="DH5" s="103"/>
      <c r="DI5" s="103"/>
      <c r="DJ5" s="103"/>
      <c r="DK5" s="103"/>
      <c r="DL5" s="103"/>
      <c r="DM5" s="103"/>
      <c r="DN5" s="103"/>
      <c r="DO5" s="103"/>
      <c r="DP5" s="103"/>
      <c r="DQ5" s="103"/>
      <c r="DR5" s="103"/>
      <c r="DS5" s="103"/>
      <c r="DT5" s="103"/>
      <c r="DU5" s="103"/>
      <c r="DV5" s="103"/>
      <c r="DW5" s="103"/>
      <c r="DX5" s="103"/>
      <c r="DY5" s="103"/>
      <c r="DZ5" s="103"/>
      <c r="EA5" s="103"/>
      <c r="EB5" s="103"/>
      <c r="EC5" s="103"/>
      <c r="ED5" s="103"/>
      <c r="EE5" s="103"/>
      <c r="EF5" s="103"/>
      <c r="EG5" s="103"/>
      <c r="EH5" s="103"/>
      <c r="EI5" s="103"/>
      <c r="EJ5" s="103"/>
      <c r="EK5" s="103"/>
      <c r="EL5" s="103"/>
      <c r="EM5" s="103"/>
      <c r="EN5" s="103"/>
      <c r="EO5" s="103"/>
      <c r="EP5" s="103"/>
      <c r="EQ5" s="103"/>
      <c r="ER5" s="103"/>
      <c r="ES5" s="103"/>
      <c r="ET5" s="103"/>
      <c r="EU5" s="103"/>
      <c r="EV5" s="103"/>
      <c r="EW5" s="103"/>
      <c r="EX5" s="103"/>
      <c r="EY5" s="103"/>
      <c r="EZ5" s="103"/>
      <c r="FA5" s="103"/>
      <c r="FB5" s="103"/>
      <c r="FC5" s="103"/>
      <c r="FD5" s="103"/>
      <c r="FE5" s="103"/>
      <c r="FF5" s="103"/>
      <c r="FG5" s="103"/>
      <c r="FH5" s="103"/>
      <c r="FI5" s="103"/>
      <c r="FJ5" s="103"/>
      <c r="FK5" s="103"/>
      <c r="FL5" s="103"/>
      <c r="FM5" s="103"/>
      <c r="FN5" s="103"/>
    </row>
    <row r="6" spans="1:170" s="96" customFormat="1" ht="22.5">
      <c r="A6" s="104"/>
      <c r="B6" s="105"/>
      <c r="C6" s="105" t="str">
        <f>'Price guide'!C5</f>
        <v>Eurotruck Niederndorf + others</v>
      </c>
      <c r="D6" s="105"/>
      <c r="E6" s="93"/>
      <c r="F6" s="105"/>
      <c r="G6" s="105"/>
      <c r="H6" s="106">
        <f>'Price guide'!G5</f>
        <v>1.1758333333333335</v>
      </c>
      <c r="I6" s="107"/>
      <c r="J6" s="108">
        <f>'Price guide'!P$23</f>
        <v>0.2</v>
      </c>
      <c r="K6" s="108"/>
      <c r="L6" s="105"/>
      <c r="M6" s="105"/>
    </row>
    <row r="7" spans="1:170" s="102" customFormat="1">
      <c r="A7" s="97"/>
      <c r="B7" s="98"/>
      <c r="C7" s="98" t="str">
        <f>'Price guide'!C6</f>
        <v>Agip IBK-Amras</v>
      </c>
      <c r="D7" s="98"/>
      <c r="E7" s="98"/>
      <c r="F7" s="98"/>
      <c r="G7" s="98"/>
      <c r="H7" s="99">
        <f>'Price guide'!G6</f>
        <v>1.1658333333333335</v>
      </c>
      <c r="I7" s="100"/>
      <c r="J7" s="101">
        <f>'Price guide'!P$23</f>
        <v>0.2</v>
      </c>
      <c r="K7" s="101"/>
      <c r="L7" s="98"/>
      <c r="M7" s="98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  <c r="BH7" s="103"/>
      <c r="BI7" s="103"/>
      <c r="BJ7" s="103"/>
      <c r="BK7" s="103"/>
      <c r="BL7" s="103"/>
      <c r="BM7" s="103"/>
      <c r="BN7" s="103"/>
      <c r="BO7" s="103"/>
      <c r="BP7" s="103"/>
      <c r="BQ7" s="103"/>
      <c r="BR7" s="103"/>
      <c r="BS7" s="103"/>
      <c r="BT7" s="103"/>
      <c r="BU7" s="103"/>
      <c r="BV7" s="103"/>
      <c r="BW7" s="103"/>
      <c r="BX7" s="103"/>
      <c r="BY7" s="103"/>
      <c r="BZ7" s="103"/>
      <c r="CA7" s="103"/>
      <c r="CB7" s="103"/>
      <c r="CC7" s="103"/>
      <c r="CD7" s="103"/>
      <c r="CE7" s="103"/>
      <c r="CF7" s="103"/>
      <c r="CG7" s="103"/>
      <c r="CH7" s="103"/>
      <c r="CI7" s="103"/>
      <c r="CJ7" s="103"/>
      <c r="CK7" s="103"/>
      <c r="CL7" s="103"/>
      <c r="CM7" s="103"/>
      <c r="CN7" s="103"/>
      <c r="CO7" s="103"/>
      <c r="CP7" s="103"/>
      <c r="CQ7" s="103"/>
      <c r="CR7" s="103"/>
      <c r="CS7" s="103"/>
      <c r="CT7" s="103"/>
      <c r="CU7" s="103"/>
      <c r="CV7" s="103"/>
      <c r="CW7" s="103"/>
      <c r="CX7" s="103"/>
      <c r="CY7" s="103"/>
      <c r="CZ7" s="103"/>
      <c r="DA7" s="103"/>
      <c r="DB7" s="103"/>
      <c r="DC7" s="103"/>
      <c r="DD7" s="103"/>
      <c r="DE7" s="103"/>
      <c r="DF7" s="103"/>
      <c r="DG7" s="103"/>
      <c r="DH7" s="103"/>
      <c r="DI7" s="103"/>
      <c r="DJ7" s="103"/>
      <c r="DK7" s="103"/>
      <c r="DL7" s="103"/>
      <c r="DM7" s="103"/>
      <c r="DN7" s="103"/>
      <c r="DO7" s="103"/>
      <c r="DP7" s="103"/>
      <c r="DQ7" s="103"/>
      <c r="DR7" s="103"/>
      <c r="DS7" s="103"/>
      <c r="DT7" s="103"/>
      <c r="DU7" s="103"/>
      <c r="DV7" s="103"/>
      <c r="DW7" s="103"/>
      <c r="DX7" s="103"/>
      <c r="DY7" s="103"/>
      <c r="DZ7" s="103"/>
      <c r="EA7" s="103"/>
      <c r="EB7" s="103"/>
      <c r="EC7" s="103"/>
      <c r="ED7" s="103"/>
      <c r="EE7" s="103"/>
      <c r="EF7" s="103"/>
      <c r="EG7" s="103"/>
      <c r="EH7" s="103"/>
      <c r="EI7" s="103"/>
      <c r="EJ7" s="103"/>
      <c r="EK7" s="103"/>
      <c r="EL7" s="103"/>
      <c r="EM7" s="103"/>
      <c r="EN7" s="103"/>
      <c r="EO7" s="103"/>
      <c r="EP7" s="103"/>
      <c r="EQ7" s="103"/>
      <c r="ER7" s="103"/>
      <c r="ES7" s="103"/>
      <c r="ET7" s="103"/>
      <c r="EU7" s="103"/>
      <c r="EV7" s="103"/>
      <c r="EW7" s="103"/>
      <c r="EX7" s="103"/>
      <c r="EY7" s="103"/>
      <c r="EZ7" s="103"/>
      <c r="FA7" s="103"/>
      <c r="FB7" s="103"/>
      <c r="FC7" s="103"/>
      <c r="FD7" s="103"/>
      <c r="FE7" s="103"/>
      <c r="FF7" s="103"/>
      <c r="FG7" s="103"/>
      <c r="FH7" s="103"/>
      <c r="FI7" s="103"/>
      <c r="FJ7" s="103"/>
      <c r="FK7" s="103"/>
      <c r="FL7" s="103"/>
      <c r="FM7" s="103"/>
      <c r="FN7" s="103"/>
    </row>
    <row r="8" spans="1:170" s="96" customFormat="1" ht="12">
      <c r="A8" s="104"/>
      <c r="B8" s="105"/>
      <c r="C8" s="105" t="str">
        <f>'Price guide'!C7</f>
        <v>Unterpremstätten</v>
      </c>
      <c r="D8" s="105"/>
      <c r="E8" s="104"/>
      <c r="F8" s="105"/>
      <c r="G8" s="105"/>
      <c r="H8" s="106">
        <f>'Price guide'!G7</f>
        <v>1.0991666666666666</v>
      </c>
      <c r="I8" s="107"/>
      <c r="J8" s="108">
        <f>'Price guide'!P$23</f>
        <v>0.2</v>
      </c>
      <c r="K8" s="108"/>
      <c r="L8" s="105"/>
      <c r="M8" s="105"/>
    </row>
    <row r="9" spans="1:170" s="102" customFormat="1">
      <c r="A9" s="97"/>
      <c r="B9" s="98"/>
      <c r="C9" s="98" t="str">
        <f>'Price guide'!C8</f>
        <v>Kufstein</v>
      </c>
      <c r="D9" s="98"/>
      <c r="E9" s="98"/>
      <c r="F9" s="98"/>
      <c r="G9" s="98"/>
      <c r="H9" s="99">
        <f>'Price guide'!G8</f>
        <v>1.1158333333333335</v>
      </c>
      <c r="I9" s="100"/>
      <c r="J9" s="101">
        <f>'Price guide'!P$23</f>
        <v>0.2</v>
      </c>
      <c r="K9" s="101"/>
      <c r="L9" s="98"/>
      <c r="M9" s="98" t="str">
        <f>'Price guide'!M8</f>
        <v>Kiefersfelden-Kufstein</v>
      </c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  <c r="BL9" s="103"/>
      <c r="BM9" s="103"/>
      <c r="BN9" s="103"/>
      <c r="BO9" s="103"/>
      <c r="BP9" s="103"/>
      <c r="BQ9" s="103"/>
      <c r="BR9" s="103"/>
      <c r="BS9" s="103"/>
      <c r="BT9" s="103"/>
      <c r="BU9" s="103"/>
      <c r="BV9" s="103"/>
      <c r="BW9" s="103"/>
      <c r="BX9" s="103"/>
      <c r="BY9" s="103"/>
      <c r="BZ9" s="103"/>
      <c r="CA9" s="103"/>
      <c r="CB9" s="103"/>
      <c r="CC9" s="103"/>
      <c r="CD9" s="103"/>
      <c r="CE9" s="103"/>
      <c r="CF9" s="103"/>
      <c r="CG9" s="103"/>
      <c r="CH9" s="103"/>
      <c r="CI9" s="103"/>
      <c r="CJ9" s="103"/>
      <c r="CK9" s="103"/>
      <c r="CL9" s="103"/>
      <c r="CM9" s="103"/>
      <c r="CN9" s="103"/>
      <c r="CO9" s="103"/>
      <c r="CP9" s="103"/>
      <c r="CQ9" s="103"/>
      <c r="CR9" s="103"/>
      <c r="CS9" s="103"/>
      <c r="CT9" s="103"/>
      <c r="CU9" s="103"/>
      <c r="CV9" s="103"/>
      <c r="CW9" s="103"/>
      <c r="CX9" s="103"/>
      <c r="CY9" s="103"/>
      <c r="CZ9" s="103"/>
      <c r="DA9" s="103"/>
      <c r="DB9" s="103"/>
      <c r="DC9" s="103"/>
      <c r="DD9" s="103"/>
      <c r="DE9" s="103"/>
      <c r="DF9" s="103"/>
      <c r="DG9" s="103"/>
      <c r="DH9" s="103"/>
      <c r="DI9" s="103"/>
      <c r="DJ9" s="103"/>
      <c r="DK9" s="103"/>
      <c r="DL9" s="103"/>
      <c r="DM9" s="103"/>
      <c r="DN9" s="103"/>
      <c r="DO9" s="103"/>
      <c r="DP9" s="103"/>
      <c r="DQ9" s="103"/>
      <c r="DR9" s="103"/>
      <c r="DS9" s="103"/>
      <c r="DT9" s="103"/>
      <c r="DU9" s="103"/>
      <c r="DV9" s="103"/>
      <c r="DW9" s="103"/>
      <c r="DX9" s="103"/>
      <c r="DY9" s="103"/>
      <c r="DZ9" s="103"/>
      <c r="EA9" s="103"/>
      <c r="EB9" s="103"/>
      <c r="EC9" s="103"/>
      <c r="ED9" s="103"/>
      <c r="EE9" s="103"/>
      <c r="EF9" s="103"/>
      <c r="EG9" s="103"/>
      <c r="EH9" s="103"/>
      <c r="EI9" s="103"/>
      <c r="EJ9" s="103"/>
      <c r="EK9" s="103"/>
      <c r="EL9" s="103"/>
      <c r="EM9" s="103"/>
      <c r="EN9" s="103"/>
      <c r="EO9" s="103"/>
      <c r="EP9" s="103"/>
      <c r="EQ9" s="103"/>
      <c r="ER9" s="103"/>
      <c r="ES9" s="103"/>
      <c r="ET9" s="103"/>
      <c r="EU9" s="103"/>
      <c r="EV9" s="103"/>
      <c r="EW9" s="103"/>
      <c r="EX9" s="103"/>
      <c r="EY9" s="103"/>
      <c r="EZ9" s="103"/>
      <c r="FA9" s="103"/>
      <c r="FB9" s="103"/>
      <c r="FC9" s="103"/>
      <c r="FD9" s="103"/>
      <c r="FE9" s="103"/>
      <c r="FF9" s="103"/>
      <c r="FG9" s="103"/>
      <c r="FH9" s="103"/>
      <c r="FI9" s="103"/>
      <c r="FJ9" s="103"/>
      <c r="FK9" s="103"/>
      <c r="FL9" s="103"/>
      <c r="FM9" s="103"/>
      <c r="FN9" s="103"/>
    </row>
    <row r="10" spans="1:170" s="102" customFormat="1">
      <c r="A10" s="104" t="s">
        <v>23</v>
      </c>
      <c r="B10" s="105"/>
      <c r="C10" s="105" t="str">
        <f>'Price guide'!C9</f>
        <v>G.&amp;V. / BP list price</v>
      </c>
      <c r="D10" s="105"/>
      <c r="E10" s="93"/>
      <c r="F10" s="105"/>
      <c r="G10" s="105"/>
      <c r="H10" s="106">
        <f>'Price guide'!G9</f>
        <v>1.2</v>
      </c>
      <c r="I10" s="107"/>
      <c r="J10" s="108">
        <f>'Price guide'!P$24</f>
        <v>0.21</v>
      </c>
      <c r="K10" s="108"/>
      <c r="L10" s="105"/>
      <c r="M10" s="105" t="str">
        <f>'Price guide'!M9</f>
        <v>A1 E19</v>
      </c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3"/>
      <c r="BM10" s="103"/>
      <c r="BN10" s="103"/>
      <c r="BO10" s="103"/>
      <c r="BP10" s="103"/>
      <c r="BQ10" s="103"/>
      <c r="BR10" s="103"/>
      <c r="BS10" s="103"/>
      <c r="BT10" s="103"/>
      <c r="BU10" s="103"/>
      <c r="BV10" s="103"/>
      <c r="BW10" s="103"/>
      <c r="BX10" s="103"/>
      <c r="BY10" s="103"/>
      <c r="BZ10" s="103"/>
      <c r="CA10" s="103"/>
      <c r="CB10" s="103"/>
      <c r="CC10" s="103"/>
      <c r="CD10" s="103"/>
      <c r="CE10" s="103"/>
      <c r="CF10" s="103"/>
      <c r="CG10" s="103"/>
      <c r="CH10" s="103"/>
      <c r="CI10" s="103"/>
      <c r="CJ10" s="103"/>
      <c r="CK10" s="103"/>
      <c r="CL10" s="103"/>
      <c r="CM10" s="103"/>
      <c r="CN10" s="103"/>
      <c r="CO10" s="103"/>
      <c r="CP10" s="103"/>
      <c r="CQ10" s="103"/>
      <c r="CR10" s="103"/>
      <c r="CS10" s="103"/>
      <c r="CT10" s="103"/>
      <c r="CU10" s="103"/>
      <c r="CV10" s="103"/>
      <c r="CW10" s="103"/>
      <c r="CX10" s="103"/>
      <c r="CY10" s="103"/>
      <c r="CZ10" s="103"/>
      <c r="DA10" s="103"/>
      <c r="DB10" s="103"/>
      <c r="DC10" s="103"/>
      <c r="DD10" s="103"/>
      <c r="DE10" s="103"/>
      <c r="DF10" s="103"/>
      <c r="DG10" s="103"/>
      <c r="DH10" s="103"/>
      <c r="DI10" s="103"/>
      <c r="DJ10" s="103"/>
      <c r="DK10" s="103"/>
      <c r="DL10" s="103"/>
      <c r="DM10" s="103"/>
      <c r="DN10" s="103"/>
      <c r="DO10" s="103"/>
      <c r="DP10" s="103"/>
      <c r="DQ10" s="103"/>
      <c r="DR10" s="103"/>
      <c r="DS10" s="103"/>
      <c r="DT10" s="103"/>
      <c r="DU10" s="103"/>
      <c r="DV10" s="103"/>
      <c r="DW10" s="103"/>
      <c r="DX10" s="103"/>
      <c r="DY10" s="103"/>
      <c r="DZ10" s="103"/>
      <c r="EA10" s="103"/>
      <c r="EB10" s="103"/>
      <c r="EC10" s="103"/>
      <c r="ED10" s="103"/>
      <c r="EE10" s="103"/>
      <c r="EF10" s="103"/>
      <c r="EG10" s="103"/>
      <c r="EH10" s="103"/>
      <c r="EI10" s="103"/>
      <c r="EJ10" s="103"/>
      <c r="EK10" s="103"/>
      <c r="EL10" s="103"/>
      <c r="EM10" s="103"/>
      <c r="EN10" s="103"/>
      <c r="EO10" s="103"/>
      <c r="EP10" s="103"/>
      <c r="EQ10" s="103"/>
      <c r="ER10" s="103"/>
      <c r="ES10" s="103"/>
      <c r="ET10" s="103"/>
      <c r="EU10" s="103"/>
      <c r="EV10" s="103"/>
      <c r="EW10" s="103"/>
      <c r="EX10" s="103"/>
      <c r="EY10" s="103"/>
      <c r="EZ10" s="103"/>
      <c r="FA10" s="103"/>
      <c r="FB10" s="103"/>
      <c r="FC10" s="103"/>
      <c r="FD10" s="103"/>
      <c r="FE10" s="103"/>
      <c r="FF10" s="103"/>
      <c r="FG10" s="103"/>
      <c r="FH10" s="103"/>
      <c r="FI10" s="103"/>
      <c r="FJ10" s="103"/>
      <c r="FK10" s="103"/>
      <c r="FL10" s="103"/>
      <c r="FM10" s="103"/>
      <c r="FN10" s="103"/>
    </row>
    <row r="11" spans="1:170" s="102" customFormat="1" ht="22.5">
      <c r="A11" s="97"/>
      <c r="B11" s="98"/>
      <c r="C11" s="98" t="str">
        <f>'Price guide'!C10</f>
        <v>Poweroil list price</v>
      </c>
      <c r="D11" s="98"/>
      <c r="E11" s="109"/>
      <c r="F11" s="98"/>
      <c r="G11" s="98"/>
      <c r="H11" s="99">
        <f>'Price guide'!G10</f>
        <v>1.2</v>
      </c>
      <c r="I11" s="100"/>
      <c r="J11" s="101">
        <f>'Price guide'!P$24</f>
        <v>0.21</v>
      </c>
      <c r="K11" s="101"/>
      <c r="L11" s="98"/>
      <c r="M11" s="98" t="str">
        <f>'Price guide'!M10</f>
        <v>E40-A10, exit 10 Beernem, close to Brugge</v>
      </c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  <c r="BL11" s="103"/>
      <c r="BM11" s="103"/>
      <c r="BN11" s="103"/>
      <c r="BO11" s="103"/>
      <c r="BP11" s="103"/>
      <c r="BQ11" s="103"/>
      <c r="BR11" s="103"/>
      <c r="BS11" s="103"/>
      <c r="BT11" s="103"/>
      <c r="BU11" s="103"/>
      <c r="BV11" s="103"/>
      <c r="BW11" s="103"/>
      <c r="BX11" s="103"/>
      <c r="BY11" s="103"/>
      <c r="BZ11" s="103"/>
      <c r="CA11" s="103"/>
      <c r="CB11" s="103"/>
      <c r="CC11" s="103"/>
      <c r="CD11" s="103"/>
      <c r="CE11" s="103"/>
      <c r="CF11" s="103"/>
      <c r="CG11" s="103"/>
      <c r="CH11" s="103"/>
      <c r="CI11" s="103"/>
      <c r="CJ11" s="103"/>
      <c r="CK11" s="103"/>
      <c r="CL11" s="103"/>
      <c r="CM11" s="103"/>
      <c r="CN11" s="103"/>
      <c r="CO11" s="103"/>
      <c r="CP11" s="103"/>
      <c r="CQ11" s="103"/>
      <c r="CR11" s="103"/>
      <c r="CS11" s="103"/>
      <c r="CT11" s="103"/>
      <c r="CU11" s="103"/>
      <c r="CV11" s="103"/>
      <c r="CW11" s="103"/>
      <c r="CX11" s="103"/>
      <c r="CY11" s="103"/>
      <c r="CZ11" s="103"/>
      <c r="DA11" s="103"/>
      <c r="DB11" s="103"/>
      <c r="DC11" s="103"/>
      <c r="DD11" s="103"/>
      <c r="DE11" s="103"/>
      <c r="DF11" s="103"/>
      <c r="DG11" s="103"/>
      <c r="DH11" s="103"/>
      <c r="DI11" s="103"/>
      <c r="DJ11" s="103"/>
      <c r="DK11" s="103"/>
      <c r="DL11" s="103"/>
      <c r="DM11" s="103"/>
      <c r="DN11" s="103"/>
      <c r="DO11" s="103"/>
      <c r="DP11" s="103"/>
      <c r="DQ11" s="103"/>
      <c r="DR11" s="103"/>
      <c r="DS11" s="103"/>
      <c r="DT11" s="103"/>
      <c r="DU11" s="103"/>
      <c r="DV11" s="103"/>
      <c r="DW11" s="103"/>
      <c r="DX11" s="103"/>
      <c r="DY11" s="103"/>
      <c r="DZ11" s="103"/>
      <c r="EA11" s="103"/>
      <c r="EB11" s="103"/>
      <c r="EC11" s="103"/>
      <c r="ED11" s="103"/>
      <c r="EE11" s="103"/>
      <c r="EF11" s="103"/>
      <c r="EG11" s="103"/>
      <c r="EH11" s="103"/>
      <c r="EI11" s="103"/>
      <c r="EJ11" s="103"/>
      <c r="EK11" s="103"/>
      <c r="EL11" s="103"/>
      <c r="EM11" s="103"/>
      <c r="EN11" s="103"/>
      <c r="EO11" s="103"/>
      <c r="EP11" s="103"/>
      <c r="EQ11" s="103"/>
      <c r="ER11" s="103"/>
      <c r="ES11" s="103"/>
      <c r="ET11" s="103"/>
      <c r="EU11" s="103"/>
      <c r="EV11" s="103"/>
      <c r="EW11" s="103"/>
      <c r="EX11" s="103"/>
      <c r="EY11" s="103"/>
      <c r="EZ11" s="103"/>
      <c r="FA11" s="103"/>
      <c r="FB11" s="103"/>
      <c r="FC11" s="103"/>
      <c r="FD11" s="103"/>
      <c r="FE11" s="103"/>
      <c r="FF11" s="103"/>
      <c r="FG11" s="103"/>
      <c r="FH11" s="103"/>
      <c r="FI11" s="103"/>
      <c r="FJ11" s="103"/>
      <c r="FK11" s="103"/>
      <c r="FL11" s="103"/>
      <c r="FM11" s="103"/>
      <c r="FN11" s="103"/>
    </row>
    <row r="12" spans="1:170" s="102" customFormat="1">
      <c r="A12" s="104" t="s">
        <v>74</v>
      </c>
      <c r="B12" s="105"/>
      <c r="C12" s="105" t="str">
        <f>'Price guide'!C11</f>
        <v>Average</v>
      </c>
      <c r="D12" s="105"/>
      <c r="E12" s="93"/>
      <c r="F12" s="105"/>
      <c r="G12" s="105"/>
      <c r="H12" s="106">
        <f>'Price guide'!G11</f>
        <v>1.1035552374135051</v>
      </c>
      <c r="I12" s="107"/>
      <c r="J12" s="108">
        <f>'Price guide'!P25</f>
        <v>0.2</v>
      </c>
      <c r="K12" s="108"/>
      <c r="L12" s="105"/>
      <c r="M12" s="105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103"/>
      <c r="AZ12" s="103"/>
      <c r="BA12" s="103"/>
      <c r="BB12" s="103"/>
      <c r="BC12" s="103"/>
      <c r="BD12" s="103"/>
      <c r="BE12" s="103"/>
      <c r="BF12" s="103"/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103"/>
      <c r="BR12" s="103"/>
      <c r="BS12" s="103"/>
      <c r="BT12" s="103"/>
      <c r="BU12" s="103"/>
      <c r="BV12" s="103"/>
      <c r="BW12" s="103"/>
      <c r="BX12" s="103"/>
      <c r="BY12" s="103"/>
      <c r="BZ12" s="103"/>
      <c r="CA12" s="103"/>
      <c r="CB12" s="103"/>
      <c r="CC12" s="103"/>
      <c r="CD12" s="103"/>
      <c r="CE12" s="103"/>
      <c r="CF12" s="103"/>
      <c r="CG12" s="103"/>
      <c r="CH12" s="103"/>
      <c r="CI12" s="103"/>
      <c r="CJ12" s="103"/>
      <c r="CK12" s="103"/>
      <c r="CL12" s="103"/>
      <c r="CM12" s="103"/>
      <c r="CN12" s="103"/>
      <c r="CO12" s="103"/>
      <c r="CP12" s="103"/>
      <c r="CQ12" s="103"/>
      <c r="CR12" s="103"/>
      <c r="CS12" s="103"/>
      <c r="CT12" s="103"/>
      <c r="CU12" s="103"/>
      <c r="CV12" s="103"/>
      <c r="CW12" s="103"/>
      <c r="CX12" s="103"/>
      <c r="CY12" s="103"/>
      <c r="CZ12" s="103"/>
      <c r="DA12" s="103"/>
      <c r="DB12" s="103"/>
      <c r="DC12" s="103"/>
      <c r="DD12" s="103"/>
      <c r="DE12" s="103"/>
      <c r="DF12" s="103"/>
      <c r="DG12" s="103"/>
      <c r="DH12" s="103"/>
      <c r="DI12" s="103"/>
      <c r="DJ12" s="103"/>
      <c r="DK12" s="103"/>
      <c r="DL12" s="103"/>
      <c r="DM12" s="103"/>
      <c r="DN12" s="103"/>
      <c r="DO12" s="103"/>
      <c r="DP12" s="103"/>
      <c r="DQ12" s="103"/>
      <c r="DR12" s="103"/>
      <c r="DS12" s="103"/>
      <c r="DT12" s="103"/>
      <c r="DU12" s="103"/>
      <c r="DV12" s="103"/>
      <c r="DW12" s="103"/>
      <c r="DX12" s="103"/>
      <c r="DY12" s="103"/>
      <c r="DZ12" s="103"/>
      <c r="EA12" s="103"/>
      <c r="EB12" s="103"/>
      <c r="EC12" s="103"/>
      <c r="ED12" s="103"/>
      <c r="EE12" s="103"/>
      <c r="EF12" s="103"/>
      <c r="EG12" s="103"/>
      <c r="EH12" s="103"/>
      <c r="EI12" s="103"/>
      <c r="EJ12" s="103"/>
      <c r="EK12" s="103"/>
      <c r="EL12" s="103"/>
      <c r="EM12" s="103"/>
      <c r="EN12" s="103"/>
      <c r="EO12" s="103"/>
      <c r="EP12" s="103"/>
      <c r="EQ12" s="103"/>
      <c r="ER12" s="103"/>
      <c r="ES12" s="103"/>
      <c r="ET12" s="103"/>
      <c r="EU12" s="103"/>
      <c r="EV12" s="103"/>
      <c r="EW12" s="103"/>
      <c r="EX12" s="103"/>
      <c r="EY12" s="103"/>
      <c r="EZ12" s="103"/>
      <c r="FA12" s="103"/>
      <c r="FB12" s="103"/>
      <c r="FC12" s="103"/>
      <c r="FD12" s="103"/>
      <c r="FE12" s="103"/>
      <c r="FF12" s="103"/>
      <c r="FG12" s="103"/>
      <c r="FH12" s="103"/>
      <c r="FI12" s="103"/>
      <c r="FJ12" s="103"/>
      <c r="FK12" s="103"/>
      <c r="FL12" s="103"/>
      <c r="FM12" s="103"/>
      <c r="FN12" s="103"/>
    </row>
    <row r="13" spans="1:170" s="102" customFormat="1">
      <c r="A13" s="97" t="s">
        <v>63</v>
      </c>
      <c r="B13" s="98"/>
      <c r="C13" s="98" t="str">
        <f>'Price guide'!C12</f>
        <v>Average</v>
      </c>
      <c r="D13" s="98"/>
      <c r="E13" s="98"/>
      <c r="F13" s="98"/>
      <c r="G13" s="98"/>
      <c r="H13" s="99">
        <f>'Price guide'!G12</f>
        <v>1.1111530414145607</v>
      </c>
      <c r="I13" s="100"/>
      <c r="J13" s="101">
        <f>'Price guide'!P26</f>
        <v>0.21</v>
      </c>
      <c r="K13" s="101"/>
      <c r="L13" s="98"/>
      <c r="M13" s="98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  <c r="AV13" s="103"/>
      <c r="AW13" s="103"/>
      <c r="AX13" s="103"/>
      <c r="AY13" s="103"/>
      <c r="AZ13" s="103"/>
      <c r="BA13" s="103"/>
      <c r="BB13" s="103"/>
      <c r="BC13" s="103"/>
      <c r="BD13" s="103"/>
      <c r="BE13" s="103"/>
      <c r="BF13" s="103"/>
      <c r="BG13" s="103"/>
      <c r="BH13" s="103"/>
      <c r="BI13" s="103"/>
      <c r="BJ13" s="103"/>
      <c r="BK13" s="103"/>
      <c r="BL13" s="103"/>
      <c r="BM13" s="103"/>
      <c r="BN13" s="103"/>
      <c r="BO13" s="103"/>
      <c r="BP13" s="103"/>
      <c r="BQ13" s="103"/>
      <c r="BR13" s="103"/>
      <c r="BS13" s="103"/>
      <c r="BT13" s="103"/>
      <c r="BU13" s="103"/>
      <c r="BV13" s="103"/>
      <c r="BW13" s="103"/>
      <c r="BX13" s="103"/>
      <c r="BY13" s="103"/>
      <c r="BZ13" s="103"/>
      <c r="CA13" s="103"/>
      <c r="CB13" s="103"/>
      <c r="CC13" s="103"/>
      <c r="CD13" s="103"/>
      <c r="CE13" s="103"/>
      <c r="CF13" s="103"/>
      <c r="CG13" s="103"/>
      <c r="CH13" s="103"/>
      <c r="CI13" s="103"/>
      <c r="CJ13" s="103"/>
      <c r="CK13" s="103"/>
      <c r="CL13" s="103"/>
      <c r="CM13" s="103"/>
      <c r="CN13" s="103"/>
      <c r="CO13" s="103"/>
      <c r="CP13" s="103"/>
      <c r="CQ13" s="103"/>
      <c r="CR13" s="103"/>
      <c r="CS13" s="103"/>
      <c r="CT13" s="103"/>
      <c r="CU13" s="103"/>
      <c r="CV13" s="103"/>
      <c r="CW13" s="103"/>
      <c r="CX13" s="103"/>
      <c r="CY13" s="103"/>
      <c r="CZ13" s="103"/>
      <c r="DA13" s="103"/>
      <c r="DB13" s="103"/>
      <c r="DC13" s="103"/>
      <c r="DD13" s="103"/>
      <c r="DE13" s="103"/>
      <c r="DF13" s="103"/>
      <c r="DG13" s="103"/>
      <c r="DH13" s="103"/>
      <c r="DI13" s="103"/>
      <c r="DJ13" s="103"/>
      <c r="DK13" s="103"/>
      <c r="DL13" s="103"/>
      <c r="DM13" s="103"/>
      <c r="DN13" s="103"/>
      <c r="DO13" s="103"/>
      <c r="DP13" s="103"/>
      <c r="DQ13" s="103"/>
      <c r="DR13" s="103"/>
      <c r="DS13" s="103"/>
      <c r="DT13" s="103"/>
      <c r="DU13" s="103"/>
      <c r="DV13" s="103"/>
      <c r="DW13" s="103"/>
      <c r="DX13" s="103"/>
      <c r="DY13" s="103"/>
      <c r="DZ13" s="103"/>
      <c r="EA13" s="103"/>
      <c r="EB13" s="103"/>
      <c r="EC13" s="103"/>
      <c r="ED13" s="103"/>
      <c r="EE13" s="103"/>
      <c r="EF13" s="103"/>
      <c r="EG13" s="103"/>
      <c r="EH13" s="103"/>
      <c r="EI13" s="103"/>
      <c r="EJ13" s="103"/>
      <c r="EK13" s="103"/>
      <c r="EL13" s="103"/>
      <c r="EM13" s="103"/>
      <c r="EN13" s="103"/>
      <c r="EO13" s="103"/>
      <c r="EP13" s="103"/>
      <c r="EQ13" s="103"/>
      <c r="ER13" s="103"/>
      <c r="ES13" s="103"/>
      <c r="ET13" s="103"/>
      <c r="EU13" s="103"/>
      <c r="EV13" s="103"/>
      <c r="EW13" s="103"/>
      <c r="EX13" s="103"/>
      <c r="EY13" s="103"/>
      <c r="EZ13" s="103"/>
      <c r="FA13" s="103"/>
      <c r="FB13" s="103"/>
      <c r="FC13" s="103"/>
      <c r="FD13" s="103"/>
      <c r="FE13" s="103"/>
      <c r="FF13" s="103"/>
      <c r="FG13" s="103"/>
      <c r="FH13" s="103"/>
      <c r="FI13" s="103"/>
      <c r="FJ13" s="103"/>
      <c r="FK13" s="103"/>
      <c r="FL13" s="103"/>
      <c r="FM13" s="103"/>
      <c r="FN13" s="103"/>
    </row>
    <row r="14" spans="1:170" s="102" customFormat="1">
      <c r="A14" s="104" t="s">
        <v>28</v>
      </c>
      <c r="B14" s="105"/>
      <c r="C14" s="105" t="str">
        <f>'Price guide'!C13</f>
        <v>OMV</v>
      </c>
      <c r="D14" s="105"/>
      <c r="E14" s="105"/>
      <c r="F14" s="105"/>
      <c r="G14" s="105"/>
      <c r="H14" s="106">
        <f>'Price guide'!G13</f>
        <v>1.0495398472684552</v>
      </c>
      <c r="I14" s="107"/>
      <c r="J14" s="108">
        <f>'Price guide'!P27</f>
        <v>0.25</v>
      </c>
      <c r="K14" s="108"/>
      <c r="L14" s="105"/>
      <c r="M14" s="105" t="str">
        <f>'Price guide'!M13</f>
        <v>vat refund not possible</v>
      </c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103"/>
      <c r="AU14" s="103"/>
      <c r="AV14" s="103"/>
      <c r="AW14" s="103"/>
      <c r="AX14" s="103"/>
      <c r="AY14" s="103"/>
      <c r="AZ14" s="103"/>
      <c r="BA14" s="103"/>
      <c r="BB14" s="103"/>
      <c r="BC14" s="103"/>
      <c r="BD14" s="103"/>
      <c r="BE14" s="103"/>
      <c r="BF14" s="103"/>
      <c r="BG14" s="103"/>
      <c r="BH14" s="103"/>
      <c r="BI14" s="103"/>
      <c r="BJ14" s="103"/>
      <c r="BK14" s="103"/>
      <c r="BL14" s="103"/>
      <c r="BM14" s="103"/>
      <c r="BN14" s="103"/>
      <c r="BO14" s="103"/>
      <c r="BP14" s="103"/>
      <c r="BQ14" s="103"/>
      <c r="BR14" s="103"/>
      <c r="BS14" s="103"/>
      <c r="BT14" s="103"/>
      <c r="BU14" s="103"/>
      <c r="BV14" s="103"/>
      <c r="BW14" s="103"/>
      <c r="BX14" s="103"/>
      <c r="BY14" s="103"/>
      <c r="BZ14" s="103"/>
      <c r="CA14" s="103"/>
      <c r="CB14" s="103"/>
      <c r="CC14" s="103"/>
      <c r="CD14" s="103"/>
      <c r="CE14" s="103"/>
      <c r="CF14" s="103"/>
      <c r="CG14" s="103"/>
      <c r="CH14" s="103"/>
      <c r="CI14" s="103"/>
      <c r="CJ14" s="103"/>
      <c r="CK14" s="103"/>
      <c r="CL14" s="103"/>
      <c r="CM14" s="103"/>
      <c r="CN14" s="103"/>
      <c r="CO14" s="103"/>
      <c r="CP14" s="103"/>
      <c r="CQ14" s="103"/>
      <c r="CR14" s="103"/>
      <c r="CS14" s="103"/>
      <c r="CT14" s="103"/>
      <c r="CU14" s="103"/>
      <c r="CV14" s="103"/>
      <c r="CW14" s="103"/>
      <c r="CX14" s="103"/>
      <c r="CY14" s="103"/>
      <c r="CZ14" s="103"/>
      <c r="DA14" s="103"/>
      <c r="DB14" s="103"/>
      <c r="DC14" s="103"/>
      <c r="DD14" s="103"/>
      <c r="DE14" s="103"/>
      <c r="DF14" s="103"/>
      <c r="DG14" s="103"/>
      <c r="DH14" s="103"/>
      <c r="DI14" s="103"/>
      <c r="DJ14" s="103"/>
      <c r="DK14" s="103"/>
      <c r="DL14" s="103"/>
      <c r="DM14" s="103"/>
      <c r="DN14" s="103"/>
      <c r="DO14" s="103"/>
      <c r="DP14" s="103"/>
      <c r="DQ14" s="103"/>
      <c r="DR14" s="103"/>
      <c r="DS14" s="103"/>
      <c r="DT14" s="103"/>
      <c r="DU14" s="103"/>
      <c r="DV14" s="103"/>
      <c r="DW14" s="103"/>
      <c r="DX14" s="103"/>
      <c r="DY14" s="103"/>
      <c r="DZ14" s="103"/>
      <c r="EA14" s="103"/>
      <c r="EB14" s="103"/>
      <c r="EC14" s="103"/>
      <c r="ED14" s="103"/>
      <c r="EE14" s="103"/>
      <c r="EF14" s="103"/>
      <c r="EG14" s="103"/>
      <c r="EH14" s="103"/>
      <c r="EI14" s="103"/>
      <c r="EJ14" s="103"/>
      <c r="EK14" s="103"/>
      <c r="EL14" s="103"/>
      <c r="EM14" s="103"/>
      <c r="EN14" s="103"/>
      <c r="EO14" s="103"/>
      <c r="EP14" s="103"/>
      <c r="EQ14" s="103"/>
      <c r="ER14" s="103"/>
      <c r="ES14" s="103"/>
      <c r="ET14" s="103"/>
      <c r="EU14" s="103"/>
      <c r="EV14" s="103"/>
      <c r="EW14" s="103"/>
      <c r="EX14" s="103"/>
      <c r="EY14" s="103"/>
      <c r="EZ14" s="103"/>
      <c r="FA14" s="103"/>
      <c r="FB14" s="103"/>
      <c r="FC14" s="103"/>
      <c r="FD14" s="103"/>
      <c r="FE14" s="103"/>
      <c r="FF14" s="103"/>
      <c r="FG14" s="103"/>
      <c r="FH14" s="103"/>
      <c r="FI14" s="103"/>
      <c r="FJ14" s="103"/>
      <c r="FK14" s="103"/>
      <c r="FL14" s="103"/>
      <c r="FM14" s="103"/>
      <c r="FN14" s="103"/>
    </row>
    <row r="15" spans="1:170" s="102" customFormat="1">
      <c r="A15" s="97" t="s">
        <v>39</v>
      </c>
      <c r="B15" s="98"/>
      <c r="C15" s="98" t="str">
        <f>'Price guide'!C14</f>
        <v xml:space="preserve">list price  </v>
      </c>
      <c r="D15" s="98" t="s">
        <v>100</v>
      </c>
      <c r="E15" s="98"/>
      <c r="F15" s="98">
        <f>'Price guide'!K14</f>
        <v>9.2240000000000002</v>
      </c>
      <c r="G15" s="98" t="s">
        <v>56</v>
      </c>
      <c r="H15" s="99">
        <v>0.873</v>
      </c>
      <c r="I15" s="100"/>
      <c r="J15" s="101">
        <f>'Price guide'!P28</f>
        <v>0.25</v>
      </c>
      <c r="K15" s="101"/>
      <c r="L15" s="98"/>
      <c r="M15" s="98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  <c r="AQ15" s="103"/>
      <c r="AR15" s="103"/>
      <c r="AS15" s="103"/>
      <c r="AT15" s="103"/>
      <c r="AU15" s="103"/>
      <c r="AV15" s="103"/>
      <c r="AW15" s="103"/>
      <c r="AX15" s="103"/>
      <c r="AY15" s="103"/>
      <c r="AZ15" s="103"/>
      <c r="BA15" s="103"/>
      <c r="BB15" s="103"/>
      <c r="BC15" s="103"/>
      <c r="BD15" s="103"/>
      <c r="BE15" s="103"/>
      <c r="BF15" s="103"/>
      <c r="BG15" s="103"/>
      <c r="BH15" s="103"/>
      <c r="BI15" s="103"/>
      <c r="BJ15" s="103"/>
      <c r="BK15" s="103"/>
      <c r="BL15" s="103"/>
      <c r="BM15" s="103"/>
      <c r="BN15" s="103"/>
      <c r="BO15" s="103"/>
      <c r="BP15" s="103"/>
      <c r="BQ15" s="103"/>
      <c r="BR15" s="103"/>
      <c r="BS15" s="103"/>
      <c r="BT15" s="103"/>
      <c r="BU15" s="103"/>
      <c r="BV15" s="103"/>
      <c r="BW15" s="103"/>
      <c r="BX15" s="103"/>
      <c r="BY15" s="103"/>
      <c r="BZ15" s="103"/>
      <c r="CA15" s="103"/>
      <c r="CB15" s="103"/>
      <c r="CC15" s="103"/>
      <c r="CD15" s="103"/>
      <c r="CE15" s="103"/>
      <c r="CF15" s="103"/>
      <c r="CG15" s="103"/>
      <c r="CH15" s="103"/>
      <c r="CI15" s="103"/>
      <c r="CJ15" s="103"/>
      <c r="CK15" s="103"/>
      <c r="CL15" s="103"/>
      <c r="CM15" s="103"/>
      <c r="CN15" s="103"/>
      <c r="CO15" s="103"/>
      <c r="CP15" s="103"/>
      <c r="CQ15" s="103"/>
      <c r="CR15" s="103"/>
      <c r="CS15" s="103"/>
      <c r="CT15" s="103"/>
      <c r="CU15" s="103"/>
      <c r="CV15" s="103"/>
      <c r="CW15" s="103"/>
      <c r="CX15" s="103"/>
      <c r="CY15" s="103"/>
      <c r="CZ15" s="103"/>
      <c r="DA15" s="103"/>
      <c r="DB15" s="103"/>
      <c r="DC15" s="103"/>
      <c r="DD15" s="103"/>
      <c r="DE15" s="103"/>
      <c r="DF15" s="103"/>
      <c r="DG15" s="103"/>
      <c r="DH15" s="103"/>
      <c r="DI15" s="103"/>
      <c r="DJ15" s="103"/>
      <c r="DK15" s="103"/>
      <c r="DL15" s="103"/>
      <c r="DM15" s="103"/>
      <c r="DN15" s="103"/>
      <c r="DO15" s="103"/>
      <c r="DP15" s="103"/>
      <c r="DQ15" s="103"/>
      <c r="DR15" s="103"/>
      <c r="DS15" s="103"/>
      <c r="DT15" s="103"/>
      <c r="DU15" s="103"/>
      <c r="DV15" s="103"/>
      <c r="DW15" s="103"/>
      <c r="DX15" s="103"/>
      <c r="DY15" s="103"/>
      <c r="DZ15" s="103"/>
      <c r="EA15" s="103"/>
      <c r="EB15" s="103"/>
      <c r="EC15" s="103"/>
      <c r="ED15" s="103"/>
      <c r="EE15" s="103"/>
      <c r="EF15" s="103"/>
      <c r="EG15" s="103"/>
      <c r="EH15" s="103"/>
      <c r="EI15" s="103"/>
      <c r="EJ15" s="103"/>
      <c r="EK15" s="103"/>
      <c r="EL15" s="103"/>
      <c r="EM15" s="103"/>
      <c r="EN15" s="103"/>
      <c r="EO15" s="103"/>
      <c r="EP15" s="103"/>
      <c r="EQ15" s="103"/>
      <c r="ER15" s="103"/>
      <c r="ES15" s="103"/>
      <c r="ET15" s="103"/>
      <c r="EU15" s="103"/>
      <c r="EV15" s="103"/>
      <c r="EW15" s="103"/>
      <c r="EX15" s="103"/>
      <c r="EY15" s="103"/>
      <c r="EZ15" s="103"/>
      <c r="FA15" s="103"/>
      <c r="FB15" s="103"/>
      <c r="FC15" s="103"/>
      <c r="FD15" s="103"/>
      <c r="FE15" s="103"/>
      <c r="FF15" s="103"/>
      <c r="FG15" s="103"/>
      <c r="FH15" s="103"/>
      <c r="FI15" s="103"/>
      <c r="FJ15" s="103"/>
      <c r="FK15" s="103"/>
      <c r="FL15" s="103"/>
      <c r="FM15" s="103"/>
      <c r="FN15" s="103"/>
    </row>
    <row r="16" spans="1:170" s="102" customFormat="1">
      <c r="A16" s="104" t="s">
        <v>30</v>
      </c>
      <c r="B16" s="105"/>
      <c r="C16" s="105" t="str">
        <f>'Price guide'!C15</f>
        <v xml:space="preserve">list price  </v>
      </c>
      <c r="D16" s="105"/>
      <c r="E16" s="93"/>
      <c r="F16" s="105"/>
      <c r="G16" s="105"/>
      <c r="H16" s="106">
        <f>'Price guide'!G15</f>
        <v>1.1166666666666667</v>
      </c>
      <c r="I16" s="107"/>
      <c r="J16" s="108">
        <f>'Price guide'!P29</f>
        <v>0.2</v>
      </c>
      <c r="K16" s="108"/>
      <c r="L16" s="105"/>
      <c r="M16" s="105" t="str">
        <f>'Price guide'!M15</f>
        <v xml:space="preserve"> </v>
      </c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103"/>
      <c r="AU16" s="103"/>
      <c r="AV16" s="103"/>
      <c r="AW16" s="103"/>
      <c r="AX16" s="103"/>
      <c r="AY16" s="103"/>
      <c r="AZ16" s="103"/>
      <c r="BA16" s="103"/>
      <c r="BB16" s="103"/>
      <c r="BC16" s="103"/>
      <c r="BD16" s="103"/>
      <c r="BE16" s="103"/>
      <c r="BF16" s="103"/>
      <c r="BG16" s="103"/>
      <c r="BH16" s="103"/>
      <c r="BI16" s="103"/>
      <c r="BJ16" s="103"/>
      <c r="BK16" s="103"/>
      <c r="BL16" s="103"/>
      <c r="BM16" s="103"/>
      <c r="BN16" s="103"/>
      <c r="BO16" s="103"/>
      <c r="BP16" s="103"/>
      <c r="BQ16" s="103"/>
      <c r="BR16" s="103"/>
      <c r="BS16" s="103"/>
      <c r="BT16" s="103"/>
      <c r="BU16" s="103"/>
      <c r="BV16" s="103"/>
      <c r="BW16" s="103"/>
      <c r="BX16" s="103"/>
      <c r="BY16" s="103"/>
      <c r="BZ16" s="103"/>
      <c r="CA16" s="103"/>
      <c r="CB16" s="103"/>
      <c r="CC16" s="103"/>
      <c r="CD16" s="103"/>
      <c r="CE16" s="103"/>
      <c r="CF16" s="103"/>
      <c r="CG16" s="103"/>
      <c r="CH16" s="103"/>
      <c r="CI16" s="103"/>
      <c r="CJ16" s="103"/>
      <c r="CK16" s="103"/>
      <c r="CL16" s="103"/>
      <c r="CM16" s="103"/>
      <c r="CN16" s="103"/>
      <c r="CO16" s="103"/>
      <c r="CP16" s="103"/>
      <c r="CQ16" s="103"/>
      <c r="CR16" s="103"/>
      <c r="CS16" s="103"/>
      <c r="CT16" s="103"/>
      <c r="CU16" s="103"/>
      <c r="CV16" s="103"/>
      <c r="CW16" s="103"/>
      <c r="CX16" s="103"/>
      <c r="CY16" s="103"/>
      <c r="CZ16" s="103"/>
      <c r="DA16" s="103"/>
      <c r="DB16" s="103"/>
      <c r="DC16" s="103"/>
      <c r="DD16" s="103"/>
      <c r="DE16" s="103"/>
      <c r="DF16" s="103"/>
      <c r="DG16" s="103"/>
      <c r="DH16" s="103"/>
      <c r="DI16" s="103"/>
      <c r="DJ16" s="103"/>
      <c r="DK16" s="103"/>
      <c r="DL16" s="103"/>
      <c r="DM16" s="103"/>
      <c r="DN16" s="103"/>
      <c r="DO16" s="103"/>
      <c r="DP16" s="103"/>
      <c r="DQ16" s="103"/>
      <c r="DR16" s="103"/>
      <c r="DS16" s="103"/>
      <c r="DT16" s="103"/>
      <c r="DU16" s="103"/>
      <c r="DV16" s="103"/>
      <c r="DW16" s="103"/>
      <c r="DX16" s="103"/>
      <c r="DY16" s="103"/>
      <c r="DZ16" s="103"/>
      <c r="EA16" s="103"/>
      <c r="EB16" s="103"/>
      <c r="EC16" s="103"/>
      <c r="ED16" s="103"/>
      <c r="EE16" s="103"/>
      <c r="EF16" s="103"/>
      <c r="EG16" s="103"/>
      <c r="EH16" s="103"/>
      <c r="EI16" s="103"/>
      <c r="EJ16" s="103"/>
      <c r="EK16" s="103"/>
      <c r="EL16" s="103"/>
      <c r="EM16" s="103"/>
      <c r="EN16" s="103"/>
      <c r="EO16" s="103"/>
      <c r="EP16" s="103"/>
      <c r="EQ16" s="103"/>
      <c r="ER16" s="103"/>
      <c r="ES16" s="103"/>
      <c r="ET16" s="103"/>
      <c r="EU16" s="103"/>
      <c r="EV16" s="103"/>
      <c r="EW16" s="103"/>
      <c r="EX16" s="103"/>
      <c r="EY16" s="103"/>
      <c r="EZ16" s="103"/>
      <c r="FA16" s="103"/>
      <c r="FB16" s="103"/>
      <c r="FC16" s="103"/>
      <c r="FD16" s="103"/>
      <c r="FE16" s="103"/>
      <c r="FF16" s="103"/>
      <c r="FG16" s="103"/>
      <c r="FH16" s="103"/>
      <c r="FI16" s="103"/>
      <c r="FJ16" s="103"/>
      <c r="FK16" s="103"/>
      <c r="FL16" s="103"/>
      <c r="FM16" s="103"/>
      <c r="FN16" s="103"/>
    </row>
    <row r="17" spans="1:170" s="102" customFormat="1">
      <c r="A17" s="97" t="s">
        <v>9</v>
      </c>
      <c r="B17" s="98"/>
      <c r="C17" s="98" t="str">
        <f>'Price guide'!C16</f>
        <v>St. Priest Truckstop</v>
      </c>
      <c r="D17" s="98"/>
      <c r="E17" s="98"/>
      <c r="F17" s="98"/>
      <c r="G17" s="98"/>
      <c r="H17" s="99">
        <f>'Price guide'!G16</f>
        <v>1.1195652173913044</v>
      </c>
      <c r="I17" s="100"/>
      <c r="J17" s="110">
        <f>'Price guide'!P$31</f>
        <v>0.19600000000000001</v>
      </c>
      <c r="K17" s="110"/>
      <c r="L17" s="98"/>
      <c r="M17" s="98" t="str">
        <f>'Price guide'!M16</f>
        <v>A43 (N518)</v>
      </c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  <c r="AV17" s="103"/>
      <c r="AW17" s="103"/>
      <c r="AX17" s="103"/>
      <c r="AY17" s="103"/>
      <c r="AZ17" s="103"/>
      <c r="BA17" s="103"/>
      <c r="BB17" s="103"/>
      <c r="BC17" s="103"/>
      <c r="BD17" s="103"/>
      <c r="BE17" s="103"/>
      <c r="BF17" s="103"/>
      <c r="BG17" s="103"/>
      <c r="BH17" s="103"/>
      <c r="BI17" s="103"/>
      <c r="BJ17" s="103"/>
      <c r="BK17" s="103"/>
      <c r="BL17" s="103"/>
      <c r="BM17" s="103"/>
      <c r="BN17" s="103"/>
      <c r="BO17" s="103"/>
      <c r="BP17" s="103"/>
      <c r="BQ17" s="103"/>
      <c r="BR17" s="103"/>
      <c r="BS17" s="103"/>
      <c r="BT17" s="103"/>
      <c r="BU17" s="103"/>
      <c r="BV17" s="103"/>
      <c r="BW17" s="103"/>
      <c r="BX17" s="103"/>
      <c r="BY17" s="103"/>
      <c r="BZ17" s="103"/>
      <c r="CA17" s="103"/>
      <c r="CB17" s="103"/>
      <c r="CC17" s="103"/>
      <c r="CD17" s="103"/>
      <c r="CE17" s="103"/>
      <c r="CF17" s="103"/>
      <c r="CG17" s="103"/>
      <c r="CH17" s="103"/>
      <c r="CI17" s="103"/>
      <c r="CJ17" s="103"/>
      <c r="CK17" s="103"/>
      <c r="CL17" s="103"/>
      <c r="CM17" s="103"/>
      <c r="CN17" s="103"/>
      <c r="CO17" s="103"/>
      <c r="CP17" s="103"/>
      <c r="CQ17" s="103"/>
      <c r="CR17" s="103"/>
      <c r="CS17" s="103"/>
      <c r="CT17" s="103"/>
      <c r="CU17" s="103"/>
      <c r="CV17" s="103"/>
      <c r="CW17" s="103"/>
      <c r="CX17" s="103"/>
      <c r="CY17" s="103"/>
      <c r="CZ17" s="103"/>
      <c r="DA17" s="103"/>
      <c r="DB17" s="103"/>
      <c r="DC17" s="103"/>
      <c r="DD17" s="103"/>
      <c r="DE17" s="103"/>
      <c r="DF17" s="103"/>
      <c r="DG17" s="103"/>
      <c r="DH17" s="103"/>
      <c r="DI17" s="103"/>
      <c r="DJ17" s="103"/>
      <c r="DK17" s="103"/>
      <c r="DL17" s="103"/>
      <c r="DM17" s="103"/>
      <c r="DN17" s="103"/>
      <c r="DO17" s="103"/>
      <c r="DP17" s="103"/>
      <c r="DQ17" s="103"/>
      <c r="DR17" s="103"/>
      <c r="DS17" s="103"/>
      <c r="DT17" s="103"/>
      <c r="DU17" s="103"/>
      <c r="DV17" s="103"/>
      <c r="DW17" s="103"/>
      <c r="DX17" s="103"/>
      <c r="DY17" s="103"/>
      <c r="DZ17" s="103"/>
      <c r="EA17" s="103"/>
      <c r="EB17" s="103"/>
      <c r="EC17" s="103"/>
      <c r="ED17" s="103"/>
      <c r="EE17" s="103"/>
      <c r="EF17" s="103"/>
      <c r="EG17" s="103"/>
      <c r="EH17" s="103"/>
      <c r="EI17" s="103"/>
      <c r="EJ17" s="103"/>
      <c r="EK17" s="103"/>
      <c r="EL17" s="103"/>
      <c r="EM17" s="103"/>
      <c r="EN17" s="103"/>
      <c r="EO17" s="103"/>
      <c r="EP17" s="103"/>
      <c r="EQ17" s="103"/>
      <c r="ER17" s="103"/>
      <c r="ES17" s="103"/>
      <c r="ET17" s="103"/>
      <c r="EU17" s="103"/>
      <c r="EV17" s="103"/>
      <c r="EW17" s="103"/>
      <c r="EX17" s="103"/>
      <c r="EY17" s="103"/>
      <c r="EZ17" s="103"/>
      <c r="FA17" s="103"/>
      <c r="FB17" s="103"/>
      <c r="FC17" s="103"/>
      <c r="FD17" s="103"/>
      <c r="FE17" s="103"/>
      <c r="FF17" s="103"/>
      <c r="FG17" s="103"/>
      <c r="FH17" s="103"/>
      <c r="FI17" s="103"/>
      <c r="FJ17" s="103"/>
      <c r="FK17" s="103"/>
      <c r="FL17" s="103"/>
      <c r="FM17" s="103"/>
      <c r="FN17" s="103"/>
    </row>
    <row r="18" spans="1:170" s="102" customFormat="1">
      <c r="A18" s="104"/>
      <c r="B18" s="105"/>
      <c r="C18" s="105" t="str">
        <f>'Price guide'!C17</f>
        <v>Macon BP</v>
      </c>
      <c r="D18" s="105"/>
      <c r="E18" s="105"/>
      <c r="F18" s="111"/>
      <c r="G18" s="105"/>
      <c r="H18" s="106">
        <f>'Price guide'!G17</f>
        <v>1.1195652173913044</v>
      </c>
      <c r="I18" s="112"/>
      <c r="J18" s="113">
        <f>'Price guide'!P$31</f>
        <v>0.19600000000000001</v>
      </c>
      <c r="K18" s="113"/>
      <c r="L18" s="114"/>
      <c r="M18" s="115" t="str">
        <f>'Price guide'!M17</f>
        <v>A6 Exit Macon N.&gt; Lyon</v>
      </c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103"/>
      <c r="BA18" s="103"/>
      <c r="BB18" s="103"/>
      <c r="BC18" s="103"/>
      <c r="BD18" s="103"/>
      <c r="BE18" s="103"/>
      <c r="BF18" s="103"/>
      <c r="BG18" s="103"/>
      <c r="BH18" s="103"/>
      <c r="BI18" s="103"/>
      <c r="BJ18" s="103"/>
      <c r="BK18" s="103"/>
      <c r="BL18" s="103"/>
      <c r="BM18" s="103"/>
      <c r="BN18" s="103"/>
      <c r="BO18" s="103"/>
      <c r="BP18" s="103"/>
      <c r="BQ18" s="103"/>
      <c r="BR18" s="103"/>
      <c r="BS18" s="103"/>
      <c r="BT18" s="103"/>
      <c r="BU18" s="103"/>
      <c r="BV18" s="103"/>
      <c r="BW18" s="103"/>
      <c r="BX18" s="103"/>
      <c r="BY18" s="103"/>
      <c r="BZ18" s="103"/>
      <c r="CA18" s="103"/>
      <c r="CB18" s="103"/>
      <c r="CC18" s="103"/>
      <c r="CD18" s="103"/>
      <c r="CE18" s="103"/>
      <c r="CF18" s="103"/>
      <c r="CG18" s="103"/>
      <c r="CH18" s="103"/>
      <c r="CI18" s="103"/>
      <c r="CJ18" s="103"/>
      <c r="CK18" s="103"/>
      <c r="CL18" s="103"/>
      <c r="CM18" s="103"/>
      <c r="CN18" s="103"/>
      <c r="CO18" s="103"/>
      <c r="CP18" s="103"/>
      <c r="CQ18" s="103"/>
      <c r="CR18" s="103"/>
      <c r="CS18" s="103"/>
      <c r="CT18" s="103"/>
      <c r="CU18" s="103"/>
      <c r="CV18" s="103"/>
      <c r="CW18" s="103"/>
      <c r="CX18" s="103"/>
      <c r="CY18" s="103"/>
      <c r="CZ18" s="103"/>
      <c r="DA18" s="103"/>
      <c r="DB18" s="103"/>
      <c r="DC18" s="103"/>
      <c r="DD18" s="103"/>
      <c r="DE18" s="103"/>
      <c r="DF18" s="103"/>
      <c r="DG18" s="103"/>
      <c r="DH18" s="103"/>
      <c r="DI18" s="103"/>
      <c r="DJ18" s="103"/>
      <c r="DK18" s="103"/>
      <c r="DL18" s="103"/>
      <c r="DM18" s="103"/>
      <c r="DN18" s="103"/>
      <c r="DO18" s="103"/>
      <c r="DP18" s="103"/>
      <c r="DQ18" s="103"/>
      <c r="DR18" s="103"/>
      <c r="DS18" s="103"/>
      <c r="DT18" s="103"/>
      <c r="DU18" s="103"/>
      <c r="DV18" s="103"/>
      <c r="DW18" s="103"/>
      <c r="DX18" s="103"/>
      <c r="DY18" s="103"/>
      <c r="DZ18" s="103"/>
      <c r="EA18" s="103"/>
      <c r="EB18" s="103"/>
      <c r="EC18" s="103"/>
      <c r="ED18" s="103"/>
      <c r="EE18" s="103"/>
      <c r="EF18" s="103"/>
      <c r="EG18" s="103"/>
      <c r="EH18" s="103"/>
      <c r="EI18" s="103"/>
      <c r="EJ18" s="103"/>
      <c r="EK18" s="103"/>
      <c r="EL18" s="103"/>
      <c r="EM18" s="103"/>
      <c r="EN18" s="103"/>
      <c r="EO18" s="103"/>
      <c r="EP18" s="103"/>
      <c r="EQ18" s="103"/>
      <c r="ER18" s="103"/>
      <c r="ES18" s="103"/>
      <c r="ET18" s="103"/>
      <c r="EU18" s="103"/>
      <c r="EV18" s="103"/>
      <c r="EW18" s="103"/>
      <c r="EX18" s="103"/>
      <c r="EY18" s="103"/>
      <c r="EZ18" s="103"/>
      <c r="FA18" s="103"/>
      <c r="FB18" s="103"/>
      <c r="FC18" s="103"/>
      <c r="FD18" s="103"/>
      <c r="FE18" s="103"/>
      <c r="FF18" s="103"/>
      <c r="FG18" s="103"/>
      <c r="FH18" s="103"/>
      <c r="FI18" s="103"/>
      <c r="FJ18" s="103"/>
      <c r="FK18" s="103"/>
      <c r="FL18" s="103"/>
      <c r="FM18" s="103"/>
      <c r="FN18" s="103"/>
    </row>
    <row r="19" spans="1:170" s="102" customFormat="1">
      <c r="A19" s="97"/>
      <c r="B19" s="98"/>
      <c r="C19" s="98" t="str">
        <f>'Price guide'!C18</f>
        <v>Le Havre</v>
      </c>
      <c r="D19" s="98"/>
      <c r="E19" s="98"/>
      <c r="F19" s="116"/>
      <c r="G19" s="98"/>
      <c r="H19" s="99">
        <f>'Price guide'!G18</f>
        <v>1.1145484949832776</v>
      </c>
      <c r="I19" s="117"/>
      <c r="J19" s="110">
        <f>'Price guide'!P$31</f>
        <v>0.19600000000000001</v>
      </c>
      <c r="K19" s="110"/>
      <c r="L19" s="118"/>
      <c r="M19" s="119" t="str">
        <f>'Price guide'!M18</f>
        <v>Le Havre Port</v>
      </c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3"/>
      <c r="BA19" s="103"/>
      <c r="BB19" s="103"/>
      <c r="BC19" s="103"/>
      <c r="BD19" s="103"/>
      <c r="BE19" s="103"/>
      <c r="BF19" s="103"/>
      <c r="BG19" s="103"/>
      <c r="BH19" s="103"/>
      <c r="BI19" s="103"/>
      <c r="BJ19" s="103"/>
      <c r="BK19" s="103"/>
      <c r="BL19" s="103"/>
      <c r="BM19" s="103"/>
      <c r="BN19" s="103"/>
      <c r="BO19" s="103"/>
      <c r="BP19" s="103"/>
      <c r="BQ19" s="103"/>
      <c r="BR19" s="103"/>
      <c r="BS19" s="103"/>
      <c r="BT19" s="103"/>
      <c r="BU19" s="103"/>
      <c r="BV19" s="103"/>
      <c r="BW19" s="103"/>
      <c r="BX19" s="103"/>
      <c r="BY19" s="103"/>
      <c r="BZ19" s="103"/>
      <c r="CA19" s="103"/>
      <c r="CB19" s="103"/>
      <c r="CC19" s="103"/>
      <c r="CD19" s="103"/>
      <c r="CE19" s="103"/>
      <c r="CF19" s="103"/>
      <c r="CG19" s="103"/>
      <c r="CH19" s="103"/>
      <c r="CI19" s="103"/>
      <c r="CJ19" s="103"/>
      <c r="CK19" s="103"/>
      <c r="CL19" s="103"/>
      <c r="CM19" s="103"/>
      <c r="CN19" s="103"/>
      <c r="CO19" s="103"/>
      <c r="CP19" s="103"/>
      <c r="CQ19" s="103"/>
      <c r="CR19" s="103"/>
      <c r="CS19" s="103"/>
      <c r="CT19" s="103"/>
      <c r="CU19" s="103"/>
      <c r="CV19" s="103"/>
      <c r="CW19" s="103"/>
      <c r="CX19" s="103"/>
      <c r="CY19" s="103"/>
      <c r="CZ19" s="103"/>
      <c r="DA19" s="103"/>
      <c r="DB19" s="103"/>
      <c r="DC19" s="103"/>
      <c r="DD19" s="103"/>
      <c r="DE19" s="103"/>
      <c r="DF19" s="103"/>
      <c r="DG19" s="103"/>
      <c r="DH19" s="103"/>
      <c r="DI19" s="103"/>
      <c r="DJ19" s="103"/>
      <c r="DK19" s="103"/>
      <c r="DL19" s="103"/>
      <c r="DM19" s="103"/>
      <c r="DN19" s="103"/>
      <c r="DO19" s="103"/>
      <c r="DP19" s="103"/>
      <c r="DQ19" s="103"/>
      <c r="DR19" s="103"/>
      <c r="DS19" s="103"/>
      <c r="DT19" s="103"/>
      <c r="DU19" s="103"/>
      <c r="DV19" s="103"/>
      <c r="DW19" s="103"/>
      <c r="DX19" s="103"/>
      <c r="DY19" s="103"/>
      <c r="DZ19" s="103"/>
      <c r="EA19" s="103"/>
      <c r="EB19" s="103"/>
      <c r="EC19" s="103"/>
      <c r="ED19" s="103"/>
      <c r="EE19" s="103"/>
      <c r="EF19" s="103"/>
      <c r="EG19" s="103"/>
      <c r="EH19" s="103"/>
      <c r="EI19" s="103"/>
      <c r="EJ19" s="103"/>
      <c r="EK19" s="103"/>
      <c r="EL19" s="103"/>
      <c r="EM19" s="103"/>
      <c r="EN19" s="103"/>
      <c r="EO19" s="103"/>
      <c r="EP19" s="103"/>
      <c r="EQ19" s="103"/>
      <c r="ER19" s="103"/>
      <c r="ES19" s="103"/>
      <c r="ET19" s="103"/>
      <c r="EU19" s="103"/>
      <c r="EV19" s="103"/>
      <c r="EW19" s="103"/>
      <c r="EX19" s="103"/>
      <c r="EY19" s="103"/>
      <c r="EZ19" s="103"/>
      <c r="FA19" s="103"/>
      <c r="FB19" s="103"/>
      <c r="FC19" s="103"/>
      <c r="FD19" s="103"/>
      <c r="FE19" s="103"/>
      <c r="FF19" s="103"/>
      <c r="FG19" s="103"/>
      <c r="FH19" s="103"/>
      <c r="FI19" s="103"/>
      <c r="FJ19" s="103"/>
      <c r="FK19" s="103"/>
      <c r="FL19" s="103"/>
      <c r="FM19" s="103"/>
      <c r="FN19" s="103"/>
    </row>
    <row r="20" spans="1:170" s="102" customFormat="1">
      <c r="A20" s="104"/>
      <c r="B20" s="105"/>
      <c r="C20" s="105" t="str">
        <f>'Price guide'!C19</f>
        <v>ROYE BP Truckstop</v>
      </c>
      <c r="D20" s="105"/>
      <c r="E20" s="105"/>
      <c r="F20" s="111"/>
      <c r="G20" s="105"/>
      <c r="H20" s="106">
        <f>'Price guide'!G19</f>
        <v>1.1195652173913044</v>
      </c>
      <c r="I20" s="112"/>
      <c r="J20" s="113">
        <f>'Price guide'!P$31</f>
        <v>0.19600000000000001</v>
      </c>
      <c r="K20" s="113"/>
      <c r="L20" s="114"/>
      <c r="M20" s="115" t="str">
        <f>'Price guide'!M19</f>
        <v>A1Lille/Paris</v>
      </c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3"/>
      <c r="BA20" s="103"/>
      <c r="BB20" s="103"/>
      <c r="BC20" s="103"/>
      <c r="BD20" s="103"/>
      <c r="BE20" s="103"/>
      <c r="BF20" s="103"/>
      <c r="BG20" s="103"/>
      <c r="BH20" s="103"/>
      <c r="BI20" s="103"/>
      <c r="BJ20" s="103"/>
      <c r="BK20" s="103"/>
      <c r="BL20" s="103"/>
      <c r="BM20" s="103"/>
      <c r="BN20" s="103"/>
      <c r="BO20" s="103"/>
      <c r="BP20" s="103"/>
      <c r="BQ20" s="103"/>
      <c r="BR20" s="103"/>
      <c r="BS20" s="103"/>
      <c r="BT20" s="103"/>
      <c r="BU20" s="103"/>
      <c r="BV20" s="103"/>
      <c r="BW20" s="103"/>
      <c r="BX20" s="103"/>
      <c r="BY20" s="103"/>
      <c r="BZ20" s="103"/>
      <c r="CA20" s="103"/>
      <c r="CB20" s="103"/>
      <c r="CC20" s="103"/>
      <c r="CD20" s="103"/>
      <c r="CE20" s="103"/>
      <c r="CF20" s="103"/>
      <c r="CG20" s="103"/>
      <c r="CH20" s="103"/>
      <c r="CI20" s="103"/>
      <c r="CJ20" s="103"/>
      <c r="CK20" s="103"/>
      <c r="CL20" s="103"/>
      <c r="CM20" s="103"/>
      <c r="CN20" s="103"/>
      <c r="CO20" s="103"/>
      <c r="CP20" s="103"/>
      <c r="CQ20" s="103"/>
      <c r="CR20" s="103"/>
      <c r="CS20" s="103"/>
      <c r="CT20" s="103"/>
      <c r="CU20" s="103"/>
      <c r="CV20" s="103"/>
      <c r="CW20" s="103"/>
      <c r="CX20" s="103"/>
      <c r="CY20" s="103"/>
      <c r="CZ20" s="103"/>
      <c r="DA20" s="103"/>
      <c r="DB20" s="103"/>
      <c r="DC20" s="103"/>
      <c r="DD20" s="103"/>
      <c r="DE20" s="103"/>
      <c r="DF20" s="103"/>
      <c r="DG20" s="103"/>
      <c r="DH20" s="103"/>
      <c r="DI20" s="103"/>
      <c r="DJ20" s="103"/>
      <c r="DK20" s="103"/>
      <c r="DL20" s="103"/>
      <c r="DM20" s="103"/>
      <c r="DN20" s="103"/>
      <c r="DO20" s="103"/>
      <c r="DP20" s="103"/>
      <c r="DQ20" s="103"/>
      <c r="DR20" s="103"/>
      <c r="DS20" s="103"/>
      <c r="DT20" s="103"/>
      <c r="DU20" s="103"/>
      <c r="DV20" s="103"/>
      <c r="DW20" s="103"/>
      <c r="DX20" s="103"/>
      <c r="DY20" s="103"/>
      <c r="DZ20" s="103"/>
      <c r="EA20" s="103"/>
      <c r="EB20" s="103"/>
      <c r="EC20" s="103"/>
      <c r="ED20" s="103"/>
      <c r="EE20" s="103"/>
      <c r="EF20" s="103"/>
      <c r="EG20" s="103"/>
      <c r="EH20" s="103"/>
      <c r="EI20" s="103"/>
      <c r="EJ20" s="103"/>
      <c r="EK20" s="103"/>
      <c r="EL20" s="103"/>
      <c r="EM20" s="103"/>
      <c r="EN20" s="103"/>
      <c r="EO20" s="103"/>
      <c r="EP20" s="103"/>
      <c r="EQ20" s="103"/>
      <c r="ER20" s="103"/>
      <c r="ES20" s="103"/>
      <c r="ET20" s="103"/>
      <c r="EU20" s="103"/>
      <c r="EV20" s="103"/>
      <c r="EW20" s="103"/>
      <c r="EX20" s="103"/>
      <c r="EY20" s="103"/>
      <c r="EZ20" s="103"/>
      <c r="FA20" s="103"/>
      <c r="FB20" s="103"/>
      <c r="FC20" s="103"/>
      <c r="FD20" s="103"/>
      <c r="FE20" s="103"/>
      <c r="FF20" s="103"/>
      <c r="FG20" s="103"/>
      <c r="FH20" s="103"/>
      <c r="FI20" s="103"/>
      <c r="FJ20" s="103"/>
      <c r="FK20" s="103"/>
      <c r="FL20" s="103"/>
      <c r="FM20" s="103"/>
      <c r="FN20" s="103"/>
    </row>
    <row r="21" spans="1:170" s="102" customFormat="1">
      <c r="A21" s="97"/>
      <c r="B21" s="98"/>
      <c r="C21" s="98" t="str">
        <f>'Price guide'!C20</f>
        <v>Calais</v>
      </c>
      <c r="D21" s="98"/>
      <c r="E21" s="98"/>
      <c r="F21" s="116"/>
      <c r="G21" s="98"/>
      <c r="H21" s="99">
        <f>'Price guide'!G20</f>
        <v>1.1362876254180603</v>
      </c>
      <c r="I21" s="117"/>
      <c r="J21" s="110">
        <f>'Price guide'!P$31</f>
        <v>0.19600000000000001</v>
      </c>
      <c r="K21" s="110"/>
      <c r="L21" s="118"/>
      <c r="M21" s="119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3"/>
      <c r="BA21" s="103"/>
      <c r="BB21" s="103"/>
      <c r="BC21" s="103"/>
      <c r="BD21" s="103"/>
      <c r="BE21" s="103"/>
      <c r="BF21" s="103"/>
      <c r="BG21" s="103"/>
      <c r="BH21" s="103"/>
      <c r="BI21" s="103"/>
      <c r="BJ21" s="103"/>
      <c r="BK21" s="103"/>
      <c r="BL21" s="103"/>
      <c r="BM21" s="103"/>
      <c r="BN21" s="103"/>
      <c r="BO21" s="103"/>
      <c r="BP21" s="103"/>
      <c r="BQ21" s="103"/>
      <c r="BR21" s="103"/>
      <c r="BS21" s="103"/>
      <c r="BT21" s="103"/>
      <c r="BU21" s="103"/>
      <c r="BV21" s="103"/>
      <c r="BW21" s="103"/>
      <c r="BX21" s="103"/>
      <c r="BY21" s="103"/>
      <c r="BZ21" s="103"/>
      <c r="CA21" s="103"/>
      <c r="CB21" s="103"/>
      <c r="CC21" s="103"/>
      <c r="CD21" s="103"/>
      <c r="CE21" s="103"/>
      <c r="CF21" s="103"/>
      <c r="CG21" s="103"/>
      <c r="CH21" s="103"/>
      <c r="CI21" s="103"/>
      <c r="CJ21" s="103"/>
      <c r="CK21" s="103"/>
      <c r="CL21" s="103"/>
      <c r="CM21" s="103"/>
      <c r="CN21" s="103"/>
      <c r="CO21" s="103"/>
      <c r="CP21" s="103"/>
      <c r="CQ21" s="103"/>
      <c r="CR21" s="103"/>
      <c r="CS21" s="103"/>
      <c r="CT21" s="103"/>
      <c r="CU21" s="103"/>
      <c r="CV21" s="103"/>
      <c r="CW21" s="103"/>
      <c r="CX21" s="103"/>
      <c r="CY21" s="103"/>
      <c r="CZ21" s="103"/>
      <c r="DA21" s="103"/>
      <c r="DB21" s="103"/>
      <c r="DC21" s="103"/>
      <c r="DD21" s="103"/>
      <c r="DE21" s="103"/>
      <c r="DF21" s="103"/>
      <c r="DG21" s="103"/>
      <c r="DH21" s="103"/>
      <c r="DI21" s="103"/>
      <c r="DJ21" s="103"/>
      <c r="DK21" s="103"/>
      <c r="DL21" s="103"/>
      <c r="DM21" s="103"/>
      <c r="DN21" s="103"/>
      <c r="DO21" s="103"/>
      <c r="DP21" s="103"/>
      <c r="DQ21" s="103"/>
      <c r="DR21" s="103"/>
      <c r="DS21" s="103"/>
      <c r="DT21" s="103"/>
      <c r="DU21" s="103"/>
      <c r="DV21" s="103"/>
      <c r="DW21" s="103"/>
      <c r="DX21" s="103"/>
      <c r="DY21" s="103"/>
      <c r="DZ21" s="103"/>
      <c r="EA21" s="103"/>
      <c r="EB21" s="103"/>
      <c r="EC21" s="103"/>
      <c r="ED21" s="103"/>
      <c r="EE21" s="103"/>
      <c r="EF21" s="103"/>
      <c r="EG21" s="103"/>
      <c r="EH21" s="103"/>
      <c r="EI21" s="103"/>
      <c r="EJ21" s="103"/>
      <c r="EK21" s="103"/>
      <c r="EL21" s="103"/>
      <c r="EM21" s="103"/>
      <c r="EN21" s="103"/>
      <c r="EO21" s="103"/>
      <c r="EP21" s="103"/>
      <c r="EQ21" s="103"/>
      <c r="ER21" s="103"/>
      <c r="ES21" s="103"/>
      <c r="ET21" s="103"/>
      <c r="EU21" s="103"/>
      <c r="EV21" s="103"/>
      <c r="EW21" s="103"/>
      <c r="EX21" s="103"/>
      <c r="EY21" s="103"/>
      <c r="EZ21" s="103"/>
      <c r="FA21" s="103"/>
      <c r="FB21" s="103"/>
      <c r="FC21" s="103"/>
      <c r="FD21" s="103"/>
      <c r="FE21" s="103"/>
      <c r="FF21" s="103"/>
      <c r="FG21" s="103"/>
      <c r="FH21" s="103"/>
      <c r="FI21" s="103"/>
      <c r="FJ21" s="103"/>
      <c r="FK21" s="103"/>
      <c r="FL21" s="103"/>
      <c r="FM21" s="103"/>
      <c r="FN21" s="103"/>
    </row>
    <row r="22" spans="1:170" s="102" customFormat="1">
      <c r="A22" s="120" t="s">
        <v>11</v>
      </c>
      <c r="B22" s="121"/>
      <c r="C22" s="121" t="str">
        <f>'Price guide'!C21</f>
        <v xml:space="preserve">Aral Bockel/Gyhum </v>
      </c>
      <c r="D22" s="121"/>
      <c r="E22" s="121"/>
      <c r="F22" s="122"/>
      <c r="G22" s="121"/>
      <c r="H22" s="123">
        <f>'Price guide'!G21</f>
        <v>1.1840336134453782</v>
      </c>
      <c r="I22" s="124"/>
      <c r="J22" s="125">
        <f>'Price guide'!P$32</f>
        <v>0.19</v>
      </c>
      <c r="K22" s="125"/>
      <c r="L22" s="126"/>
      <c r="M22" s="127" t="str">
        <f>'Price guide'!M21</f>
        <v>A1 North of Bremen exit 49</v>
      </c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103"/>
      <c r="BE22" s="103"/>
      <c r="BF22" s="103"/>
      <c r="BG22" s="103"/>
      <c r="BH22" s="103"/>
      <c r="BI22" s="103"/>
      <c r="BJ22" s="103"/>
      <c r="BK22" s="103"/>
      <c r="BL22" s="103"/>
      <c r="BM22" s="103"/>
      <c r="BN22" s="103"/>
      <c r="BO22" s="103"/>
      <c r="BP22" s="103"/>
      <c r="BQ22" s="103"/>
      <c r="BR22" s="103"/>
      <c r="BS22" s="103"/>
      <c r="BT22" s="103"/>
      <c r="BU22" s="103"/>
      <c r="BV22" s="103"/>
      <c r="BW22" s="103"/>
      <c r="BX22" s="103"/>
      <c r="BY22" s="103"/>
      <c r="BZ22" s="103"/>
      <c r="CA22" s="103"/>
      <c r="CB22" s="103"/>
      <c r="CC22" s="103"/>
      <c r="CD22" s="103"/>
      <c r="CE22" s="103"/>
      <c r="CF22" s="103"/>
      <c r="CG22" s="103"/>
      <c r="CH22" s="103"/>
      <c r="CI22" s="103"/>
      <c r="CJ22" s="103"/>
      <c r="CK22" s="103"/>
      <c r="CL22" s="103"/>
      <c r="CM22" s="103"/>
      <c r="CN22" s="103"/>
      <c r="CO22" s="103"/>
      <c r="CP22" s="103"/>
      <c r="CQ22" s="103"/>
      <c r="CR22" s="103"/>
      <c r="CS22" s="103"/>
      <c r="CT22" s="103"/>
      <c r="CU22" s="103"/>
      <c r="CV22" s="103"/>
      <c r="CW22" s="103"/>
      <c r="CX22" s="103"/>
      <c r="CY22" s="103"/>
      <c r="CZ22" s="103"/>
      <c r="DA22" s="103"/>
      <c r="DB22" s="103"/>
      <c r="DC22" s="103"/>
      <c r="DD22" s="103"/>
      <c r="DE22" s="103"/>
      <c r="DF22" s="103"/>
      <c r="DG22" s="103"/>
      <c r="DH22" s="103"/>
      <c r="DI22" s="103"/>
      <c r="DJ22" s="103"/>
      <c r="DK22" s="103"/>
      <c r="DL22" s="103"/>
      <c r="DM22" s="103"/>
      <c r="DN22" s="103"/>
      <c r="DO22" s="103"/>
      <c r="DP22" s="103"/>
      <c r="DQ22" s="103"/>
      <c r="DR22" s="103"/>
      <c r="DS22" s="103"/>
      <c r="DT22" s="103"/>
      <c r="DU22" s="103"/>
      <c r="DV22" s="103"/>
      <c r="DW22" s="103"/>
      <c r="DX22" s="103"/>
      <c r="DY22" s="103"/>
      <c r="DZ22" s="103"/>
      <c r="EA22" s="103"/>
      <c r="EB22" s="103"/>
      <c r="EC22" s="103"/>
      <c r="ED22" s="103"/>
      <c r="EE22" s="103"/>
      <c r="EF22" s="103"/>
      <c r="EG22" s="103"/>
      <c r="EH22" s="103"/>
      <c r="EI22" s="103"/>
      <c r="EJ22" s="103"/>
      <c r="EK22" s="103"/>
      <c r="EL22" s="103"/>
      <c r="EM22" s="103"/>
      <c r="EN22" s="103"/>
      <c r="EO22" s="103"/>
      <c r="EP22" s="103"/>
      <c r="EQ22" s="103"/>
      <c r="ER22" s="103"/>
      <c r="ES22" s="103"/>
      <c r="ET22" s="103"/>
      <c r="EU22" s="103"/>
      <c r="EV22" s="103"/>
      <c r="EW22" s="103"/>
      <c r="EX22" s="103"/>
      <c r="EY22" s="103"/>
      <c r="EZ22" s="103"/>
      <c r="FA22" s="103"/>
      <c r="FB22" s="103"/>
      <c r="FC22" s="103"/>
      <c r="FD22" s="103"/>
      <c r="FE22" s="103"/>
      <c r="FF22" s="103"/>
      <c r="FG22" s="103"/>
      <c r="FH22" s="103"/>
      <c r="FI22" s="103"/>
      <c r="FJ22" s="103"/>
      <c r="FK22" s="103"/>
      <c r="FL22" s="103"/>
      <c r="FM22" s="103"/>
      <c r="FN22" s="103"/>
    </row>
    <row r="23" spans="1:170" s="102" customFormat="1">
      <c r="A23" s="120"/>
      <c r="B23" s="121"/>
      <c r="C23" s="121" t="str">
        <f>'Price guide'!C22</f>
        <v>Ilsfeld Truckst.</v>
      </c>
      <c r="D23" s="121"/>
      <c r="E23" s="121"/>
      <c r="F23" s="122"/>
      <c r="G23" s="121"/>
      <c r="H23" s="123">
        <f>'Price guide'!G22</f>
        <v>1.1840336134453782</v>
      </c>
      <c r="I23" s="124"/>
      <c r="J23" s="125">
        <f>'Price guide'!P$32</f>
        <v>0.19</v>
      </c>
      <c r="K23" s="125"/>
      <c r="L23" s="126"/>
      <c r="M23" s="127" t="str">
        <f>'Price guide'!M22</f>
        <v>A81 exit 12 Ilsfeld</v>
      </c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103"/>
      <c r="AY23" s="103"/>
      <c r="AZ23" s="103"/>
      <c r="BA23" s="103"/>
      <c r="BB23" s="103"/>
      <c r="BC23" s="103"/>
      <c r="BD23" s="103"/>
      <c r="BE23" s="103"/>
      <c r="BF23" s="103"/>
      <c r="BG23" s="103"/>
      <c r="BH23" s="103"/>
      <c r="BI23" s="103"/>
      <c r="BJ23" s="103"/>
      <c r="BK23" s="103"/>
      <c r="BL23" s="103"/>
      <c r="BM23" s="103"/>
      <c r="BN23" s="103"/>
      <c r="BO23" s="103"/>
      <c r="BP23" s="103"/>
      <c r="BQ23" s="103"/>
      <c r="BR23" s="103"/>
      <c r="BS23" s="103"/>
      <c r="BT23" s="103"/>
      <c r="BU23" s="103"/>
      <c r="BV23" s="103"/>
      <c r="BW23" s="103"/>
      <c r="BX23" s="103"/>
      <c r="BY23" s="103"/>
      <c r="BZ23" s="103"/>
      <c r="CA23" s="103"/>
      <c r="CB23" s="103"/>
      <c r="CC23" s="103"/>
      <c r="CD23" s="103"/>
      <c r="CE23" s="103"/>
      <c r="CF23" s="103"/>
      <c r="CG23" s="103"/>
      <c r="CH23" s="103"/>
      <c r="CI23" s="103"/>
      <c r="CJ23" s="103"/>
      <c r="CK23" s="103"/>
      <c r="CL23" s="103"/>
      <c r="CM23" s="103"/>
      <c r="CN23" s="103"/>
      <c r="CO23" s="103"/>
      <c r="CP23" s="103"/>
      <c r="CQ23" s="103"/>
      <c r="CR23" s="103"/>
      <c r="CS23" s="103"/>
      <c r="CT23" s="103"/>
      <c r="CU23" s="103"/>
      <c r="CV23" s="103"/>
      <c r="CW23" s="103"/>
      <c r="CX23" s="103"/>
      <c r="CY23" s="103"/>
      <c r="CZ23" s="103"/>
      <c r="DA23" s="103"/>
      <c r="DB23" s="103"/>
      <c r="DC23" s="103"/>
      <c r="DD23" s="103"/>
      <c r="DE23" s="103"/>
      <c r="DF23" s="103"/>
      <c r="DG23" s="103"/>
      <c r="DH23" s="103"/>
      <c r="DI23" s="103"/>
      <c r="DJ23" s="103"/>
      <c r="DK23" s="103"/>
      <c r="DL23" s="103"/>
      <c r="DM23" s="103"/>
      <c r="DN23" s="103"/>
      <c r="DO23" s="103"/>
      <c r="DP23" s="103"/>
      <c r="DQ23" s="103"/>
      <c r="DR23" s="103"/>
      <c r="DS23" s="103"/>
      <c r="DT23" s="103"/>
      <c r="DU23" s="103"/>
      <c r="DV23" s="103"/>
      <c r="DW23" s="103"/>
      <c r="DX23" s="103"/>
      <c r="DY23" s="103"/>
      <c r="DZ23" s="103"/>
      <c r="EA23" s="103"/>
      <c r="EB23" s="103"/>
      <c r="EC23" s="103"/>
      <c r="ED23" s="103"/>
      <c r="EE23" s="103"/>
      <c r="EF23" s="103"/>
      <c r="EG23" s="103"/>
      <c r="EH23" s="103"/>
      <c r="EI23" s="103"/>
      <c r="EJ23" s="103"/>
      <c r="EK23" s="103"/>
      <c r="EL23" s="103"/>
      <c r="EM23" s="103"/>
      <c r="EN23" s="103"/>
      <c r="EO23" s="103"/>
      <c r="EP23" s="103"/>
      <c r="EQ23" s="103"/>
      <c r="ER23" s="103"/>
      <c r="ES23" s="103"/>
      <c r="ET23" s="103"/>
      <c r="EU23" s="103"/>
      <c r="EV23" s="103"/>
      <c r="EW23" s="103"/>
      <c r="EX23" s="103"/>
      <c r="EY23" s="103"/>
      <c r="EZ23" s="103"/>
      <c r="FA23" s="103"/>
      <c r="FB23" s="103"/>
      <c r="FC23" s="103"/>
      <c r="FD23" s="103"/>
      <c r="FE23" s="103"/>
      <c r="FF23" s="103"/>
      <c r="FG23" s="103"/>
      <c r="FH23" s="103"/>
      <c r="FI23" s="103"/>
      <c r="FJ23" s="103"/>
      <c r="FK23" s="103"/>
      <c r="FL23" s="103"/>
      <c r="FM23" s="103"/>
      <c r="FN23" s="103"/>
    </row>
    <row r="24" spans="1:170" s="102" customFormat="1">
      <c r="A24" s="120"/>
      <c r="B24" s="121"/>
      <c r="C24" s="121" t="str">
        <f>'Price guide'!C23</f>
        <v>Bockenem</v>
      </c>
      <c r="D24" s="121"/>
      <c r="E24" s="121"/>
      <c r="F24" s="122"/>
      <c r="G24" s="121"/>
      <c r="H24" s="123">
        <f>'Price guide'!G23</f>
        <v>1.1840336134453782</v>
      </c>
      <c r="I24" s="124"/>
      <c r="J24" s="125">
        <f>'Price guide'!P$32</f>
        <v>0.19</v>
      </c>
      <c r="K24" s="125"/>
      <c r="L24" s="126"/>
      <c r="M24" s="127" t="str">
        <f>'Price guide'!M23</f>
        <v xml:space="preserve">A7 exit 65 </v>
      </c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D24" s="103"/>
      <c r="BE24" s="103"/>
      <c r="BF24" s="103"/>
      <c r="BG24" s="103"/>
      <c r="BH24" s="103"/>
      <c r="BI24" s="103"/>
      <c r="BJ24" s="103"/>
      <c r="BK24" s="103"/>
      <c r="BL24" s="103"/>
      <c r="BM24" s="103"/>
      <c r="BN24" s="103"/>
      <c r="BO24" s="103"/>
      <c r="BP24" s="103"/>
      <c r="BQ24" s="103"/>
      <c r="BR24" s="103"/>
      <c r="BS24" s="103"/>
      <c r="BT24" s="103"/>
      <c r="BU24" s="103"/>
      <c r="BV24" s="103"/>
      <c r="BW24" s="103"/>
      <c r="BX24" s="103"/>
      <c r="BY24" s="103"/>
      <c r="BZ24" s="103"/>
      <c r="CA24" s="103"/>
      <c r="CB24" s="103"/>
      <c r="CC24" s="103"/>
      <c r="CD24" s="103"/>
      <c r="CE24" s="103"/>
      <c r="CF24" s="103"/>
      <c r="CG24" s="103"/>
      <c r="CH24" s="103"/>
      <c r="CI24" s="103"/>
      <c r="CJ24" s="103"/>
      <c r="CK24" s="103"/>
      <c r="CL24" s="103"/>
      <c r="CM24" s="103"/>
      <c r="CN24" s="103"/>
      <c r="CO24" s="103"/>
      <c r="CP24" s="103"/>
      <c r="CQ24" s="103"/>
      <c r="CR24" s="103"/>
      <c r="CS24" s="103"/>
      <c r="CT24" s="103"/>
      <c r="CU24" s="103"/>
      <c r="CV24" s="103"/>
      <c r="CW24" s="103"/>
      <c r="CX24" s="103"/>
      <c r="CY24" s="103"/>
      <c r="CZ24" s="103"/>
      <c r="DA24" s="103"/>
      <c r="DB24" s="103"/>
      <c r="DC24" s="103"/>
      <c r="DD24" s="103"/>
      <c r="DE24" s="103"/>
      <c r="DF24" s="103"/>
      <c r="DG24" s="103"/>
      <c r="DH24" s="103"/>
      <c r="DI24" s="103"/>
      <c r="DJ24" s="103"/>
      <c r="DK24" s="103"/>
      <c r="DL24" s="103"/>
      <c r="DM24" s="103"/>
      <c r="DN24" s="103"/>
      <c r="DO24" s="103"/>
      <c r="DP24" s="103"/>
      <c r="DQ24" s="103"/>
      <c r="DR24" s="103"/>
      <c r="DS24" s="103"/>
      <c r="DT24" s="103"/>
      <c r="DU24" s="103"/>
      <c r="DV24" s="103"/>
      <c r="DW24" s="103"/>
      <c r="DX24" s="103"/>
      <c r="DY24" s="103"/>
      <c r="DZ24" s="103"/>
      <c r="EA24" s="103"/>
      <c r="EB24" s="103"/>
      <c r="EC24" s="103"/>
      <c r="ED24" s="103"/>
      <c r="EE24" s="103"/>
      <c r="EF24" s="103"/>
      <c r="EG24" s="103"/>
      <c r="EH24" s="103"/>
      <c r="EI24" s="103"/>
      <c r="EJ24" s="103"/>
      <c r="EK24" s="103"/>
      <c r="EL24" s="103"/>
      <c r="EM24" s="103"/>
      <c r="EN24" s="103"/>
      <c r="EO24" s="103"/>
      <c r="EP24" s="103"/>
      <c r="EQ24" s="103"/>
      <c r="ER24" s="103"/>
      <c r="ES24" s="103"/>
      <c r="ET24" s="103"/>
      <c r="EU24" s="103"/>
      <c r="EV24" s="103"/>
      <c r="EW24" s="103"/>
      <c r="EX24" s="103"/>
      <c r="EY24" s="103"/>
      <c r="EZ24" s="103"/>
      <c r="FA24" s="103"/>
      <c r="FB24" s="103"/>
      <c r="FC24" s="103"/>
      <c r="FD24" s="103"/>
      <c r="FE24" s="103"/>
      <c r="FF24" s="103"/>
      <c r="FG24" s="103"/>
      <c r="FH24" s="103"/>
      <c r="FI24" s="103"/>
      <c r="FJ24" s="103"/>
      <c r="FK24" s="103"/>
      <c r="FL24" s="103"/>
      <c r="FM24" s="103"/>
      <c r="FN24" s="103"/>
    </row>
    <row r="25" spans="1:170" s="102" customFormat="1">
      <c r="A25" s="120"/>
      <c r="B25" s="121"/>
      <c r="C25" s="121" t="str">
        <f>'Price guide'!C24</f>
        <v>Köln Truckstop</v>
      </c>
      <c r="D25" s="121"/>
      <c r="E25" s="121"/>
      <c r="F25" s="122"/>
      <c r="G25" s="121"/>
      <c r="H25" s="123">
        <f>'Price guide'!G24</f>
        <v>1.200840336134454</v>
      </c>
      <c r="I25" s="124"/>
      <c r="J25" s="125">
        <f>'Price guide'!P$32</f>
        <v>0.19</v>
      </c>
      <c r="K25" s="125"/>
      <c r="L25" s="126"/>
      <c r="M25" s="127" t="str">
        <f>'Price guide'!M24</f>
        <v>A1/E31 exit Bickendorf - Köln</v>
      </c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  <c r="BM25" s="103"/>
      <c r="BN25" s="103"/>
      <c r="BO25" s="103"/>
      <c r="BP25" s="103"/>
      <c r="BQ25" s="103"/>
      <c r="BR25" s="103"/>
      <c r="BS25" s="103"/>
      <c r="BT25" s="103"/>
      <c r="BU25" s="103"/>
      <c r="BV25" s="103"/>
      <c r="BW25" s="103"/>
      <c r="BX25" s="103"/>
      <c r="BY25" s="103"/>
      <c r="BZ25" s="103"/>
      <c r="CA25" s="103"/>
      <c r="CB25" s="103"/>
      <c r="CC25" s="103"/>
      <c r="CD25" s="103"/>
      <c r="CE25" s="103"/>
      <c r="CF25" s="103"/>
      <c r="CG25" s="103"/>
      <c r="CH25" s="103"/>
      <c r="CI25" s="103"/>
      <c r="CJ25" s="103"/>
      <c r="CK25" s="103"/>
      <c r="CL25" s="103"/>
      <c r="CM25" s="103"/>
      <c r="CN25" s="103"/>
      <c r="CO25" s="103"/>
      <c r="CP25" s="103"/>
      <c r="CQ25" s="103"/>
      <c r="CR25" s="103"/>
      <c r="CS25" s="103"/>
      <c r="CT25" s="103"/>
      <c r="CU25" s="103"/>
      <c r="CV25" s="103"/>
      <c r="CW25" s="103"/>
      <c r="CX25" s="103"/>
      <c r="CY25" s="103"/>
      <c r="CZ25" s="103"/>
      <c r="DA25" s="103"/>
      <c r="DB25" s="103"/>
      <c r="DC25" s="103"/>
      <c r="DD25" s="103"/>
      <c r="DE25" s="103"/>
      <c r="DF25" s="103"/>
      <c r="DG25" s="103"/>
      <c r="DH25" s="103"/>
      <c r="DI25" s="103"/>
      <c r="DJ25" s="103"/>
      <c r="DK25" s="103"/>
      <c r="DL25" s="103"/>
      <c r="DM25" s="103"/>
      <c r="DN25" s="103"/>
      <c r="DO25" s="103"/>
      <c r="DP25" s="103"/>
      <c r="DQ25" s="103"/>
      <c r="DR25" s="103"/>
      <c r="DS25" s="103"/>
      <c r="DT25" s="103"/>
      <c r="DU25" s="103"/>
      <c r="DV25" s="103"/>
      <c r="DW25" s="103"/>
      <c r="DX25" s="103"/>
      <c r="DY25" s="103"/>
      <c r="DZ25" s="103"/>
      <c r="EA25" s="103"/>
      <c r="EB25" s="103"/>
      <c r="EC25" s="103"/>
      <c r="ED25" s="103"/>
      <c r="EE25" s="103"/>
      <c r="EF25" s="103"/>
      <c r="EG25" s="103"/>
      <c r="EH25" s="103"/>
      <c r="EI25" s="103"/>
      <c r="EJ25" s="103"/>
      <c r="EK25" s="103"/>
      <c r="EL25" s="103"/>
      <c r="EM25" s="103"/>
      <c r="EN25" s="103"/>
      <c r="EO25" s="103"/>
      <c r="EP25" s="103"/>
      <c r="EQ25" s="103"/>
      <c r="ER25" s="103"/>
      <c r="ES25" s="103"/>
      <c r="ET25" s="103"/>
      <c r="EU25" s="103"/>
      <c r="EV25" s="103"/>
      <c r="EW25" s="103"/>
      <c r="EX25" s="103"/>
      <c r="EY25" s="103"/>
      <c r="EZ25" s="103"/>
      <c r="FA25" s="103"/>
      <c r="FB25" s="103"/>
      <c r="FC25" s="103"/>
      <c r="FD25" s="103"/>
      <c r="FE25" s="103"/>
      <c r="FF25" s="103"/>
      <c r="FG25" s="103"/>
      <c r="FH25" s="103"/>
      <c r="FI25" s="103"/>
      <c r="FJ25" s="103"/>
      <c r="FK25" s="103"/>
      <c r="FL25" s="103"/>
      <c r="FM25" s="103"/>
      <c r="FN25" s="103"/>
    </row>
    <row r="26" spans="1:170" s="102" customFormat="1">
      <c r="A26" s="120"/>
      <c r="B26" s="121"/>
      <c r="C26" s="121" t="str">
        <f>'Price guide'!C25</f>
        <v>Vogelsdorf Aral</v>
      </c>
      <c r="D26" s="121"/>
      <c r="E26" s="121"/>
      <c r="F26" s="122"/>
      <c r="G26" s="121"/>
      <c r="H26" s="123">
        <f>'Price guide'!G25</f>
        <v>1.1840336134453782</v>
      </c>
      <c r="I26" s="124"/>
      <c r="J26" s="125">
        <f>'Price guide'!P$32</f>
        <v>0.19</v>
      </c>
      <c r="K26" s="125"/>
      <c r="L26" s="126"/>
      <c r="M26" s="127" t="str">
        <f>'Price guide'!M25</f>
        <v xml:space="preserve">A10 exit 25 Berlin-Hellersdorf </v>
      </c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  <c r="BM26" s="103"/>
      <c r="BN26" s="103"/>
      <c r="BO26" s="103"/>
      <c r="BP26" s="103"/>
      <c r="BQ26" s="103"/>
      <c r="BR26" s="103"/>
      <c r="BS26" s="103"/>
      <c r="BT26" s="103"/>
      <c r="BU26" s="103"/>
      <c r="BV26" s="103"/>
      <c r="BW26" s="103"/>
      <c r="BX26" s="103"/>
      <c r="BY26" s="103"/>
      <c r="BZ26" s="103"/>
      <c r="CA26" s="103"/>
      <c r="CB26" s="103"/>
      <c r="CC26" s="103"/>
      <c r="CD26" s="103"/>
      <c r="CE26" s="103"/>
      <c r="CF26" s="103"/>
      <c r="CG26" s="103"/>
      <c r="CH26" s="103"/>
      <c r="CI26" s="103"/>
      <c r="CJ26" s="103"/>
      <c r="CK26" s="103"/>
      <c r="CL26" s="103"/>
      <c r="CM26" s="103"/>
      <c r="CN26" s="103"/>
      <c r="CO26" s="103"/>
      <c r="CP26" s="103"/>
      <c r="CQ26" s="103"/>
      <c r="CR26" s="103"/>
      <c r="CS26" s="103"/>
      <c r="CT26" s="103"/>
      <c r="CU26" s="103"/>
      <c r="CV26" s="103"/>
      <c r="CW26" s="103"/>
      <c r="CX26" s="103"/>
      <c r="CY26" s="103"/>
      <c r="CZ26" s="103"/>
      <c r="DA26" s="103"/>
      <c r="DB26" s="103"/>
      <c r="DC26" s="103"/>
      <c r="DD26" s="103"/>
      <c r="DE26" s="103"/>
      <c r="DF26" s="103"/>
      <c r="DG26" s="103"/>
      <c r="DH26" s="103"/>
      <c r="DI26" s="103"/>
      <c r="DJ26" s="103"/>
      <c r="DK26" s="103"/>
      <c r="DL26" s="103"/>
      <c r="DM26" s="103"/>
      <c r="DN26" s="103"/>
      <c r="DO26" s="103"/>
      <c r="DP26" s="103"/>
      <c r="DQ26" s="103"/>
      <c r="DR26" s="103"/>
      <c r="DS26" s="103"/>
      <c r="DT26" s="103"/>
      <c r="DU26" s="103"/>
      <c r="DV26" s="103"/>
      <c r="DW26" s="103"/>
      <c r="DX26" s="103"/>
      <c r="DY26" s="103"/>
      <c r="DZ26" s="103"/>
      <c r="EA26" s="103"/>
      <c r="EB26" s="103"/>
      <c r="EC26" s="103"/>
      <c r="ED26" s="103"/>
      <c r="EE26" s="103"/>
      <c r="EF26" s="103"/>
      <c r="EG26" s="103"/>
      <c r="EH26" s="103"/>
      <c r="EI26" s="103"/>
      <c r="EJ26" s="103"/>
      <c r="EK26" s="103"/>
      <c r="EL26" s="103"/>
      <c r="EM26" s="103"/>
      <c r="EN26" s="103"/>
      <c r="EO26" s="103"/>
      <c r="EP26" s="103"/>
      <c r="EQ26" s="103"/>
      <c r="ER26" s="103"/>
      <c r="ES26" s="103"/>
      <c r="ET26" s="103"/>
      <c r="EU26" s="103"/>
      <c r="EV26" s="103"/>
      <c r="EW26" s="103"/>
      <c r="EX26" s="103"/>
      <c r="EY26" s="103"/>
      <c r="EZ26" s="103"/>
      <c r="FA26" s="103"/>
      <c r="FB26" s="103"/>
      <c r="FC26" s="103"/>
      <c r="FD26" s="103"/>
      <c r="FE26" s="103"/>
      <c r="FF26" s="103"/>
      <c r="FG26" s="103"/>
      <c r="FH26" s="103"/>
      <c r="FI26" s="103"/>
      <c r="FJ26" s="103"/>
      <c r="FK26" s="103"/>
      <c r="FL26" s="103"/>
      <c r="FM26" s="103"/>
      <c r="FN26" s="103"/>
    </row>
    <row r="27" spans="1:170" s="102" customFormat="1">
      <c r="A27" s="120"/>
      <c r="B27" s="121"/>
      <c r="C27" s="121" t="str">
        <f>'Price guide'!C26</f>
        <v>Zorbau</v>
      </c>
      <c r="D27" s="121"/>
      <c r="E27" s="121"/>
      <c r="F27" s="122"/>
      <c r="G27" s="121"/>
      <c r="H27" s="123">
        <f>'Price guide'!G26</f>
        <v>1.1840336134453782</v>
      </c>
      <c r="I27" s="124"/>
      <c r="J27" s="125">
        <f>'Price guide'!P$32</f>
        <v>0.19</v>
      </c>
      <c r="K27" s="125"/>
      <c r="L27" s="126"/>
      <c r="M27" s="127" t="str">
        <f>'Price guide'!M26</f>
        <v>A9 exit 20 Weissenfels-Zorbau</v>
      </c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  <c r="BD27" s="103"/>
      <c r="BE27" s="103"/>
      <c r="BF27" s="103"/>
      <c r="BG27" s="103"/>
      <c r="BH27" s="103"/>
      <c r="BI27" s="103"/>
      <c r="BJ27" s="103"/>
      <c r="BK27" s="103"/>
      <c r="BL27" s="103"/>
      <c r="BM27" s="103"/>
      <c r="BN27" s="103"/>
      <c r="BO27" s="103"/>
      <c r="BP27" s="103"/>
      <c r="BQ27" s="103"/>
      <c r="BR27" s="103"/>
      <c r="BS27" s="103"/>
      <c r="BT27" s="103"/>
      <c r="BU27" s="103"/>
      <c r="BV27" s="103"/>
      <c r="BW27" s="103"/>
      <c r="BX27" s="103"/>
      <c r="BY27" s="103"/>
      <c r="BZ27" s="103"/>
      <c r="CA27" s="103"/>
      <c r="CB27" s="103"/>
      <c r="CC27" s="103"/>
      <c r="CD27" s="103"/>
      <c r="CE27" s="103"/>
      <c r="CF27" s="103"/>
      <c r="CG27" s="103"/>
      <c r="CH27" s="103"/>
      <c r="CI27" s="103"/>
      <c r="CJ27" s="103"/>
      <c r="CK27" s="103"/>
      <c r="CL27" s="103"/>
      <c r="CM27" s="103"/>
      <c r="CN27" s="103"/>
      <c r="CO27" s="103"/>
      <c r="CP27" s="103"/>
      <c r="CQ27" s="103"/>
      <c r="CR27" s="103"/>
      <c r="CS27" s="103"/>
      <c r="CT27" s="103"/>
      <c r="CU27" s="103"/>
      <c r="CV27" s="103"/>
      <c r="CW27" s="103"/>
      <c r="CX27" s="103"/>
      <c r="CY27" s="103"/>
      <c r="CZ27" s="103"/>
      <c r="DA27" s="103"/>
      <c r="DB27" s="103"/>
      <c r="DC27" s="103"/>
      <c r="DD27" s="103"/>
      <c r="DE27" s="103"/>
      <c r="DF27" s="103"/>
      <c r="DG27" s="103"/>
      <c r="DH27" s="103"/>
      <c r="DI27" s="103"/>
      <c r="DJ27" s="103"/>
      <c r="DK27" s="103"/>
      <c r="DL27" s="103"/>
      <c r="DM27" s="103"/>
      <c r="DN27" s="103"/>
      <c r="DO27" s="103"/>
      <c r="DP27" s="103"/>
      <c r="DQ27" s="103"/>
      <c r="DR27" s="103"/>
      <c r="DS27" s="103"/>
      <c r="DT27" s="103"/>
      <c r="DU27" s="103"/>
      <c r="DV27" s="103"/>
      <c r="DW27" s="103"/>
      <c r="DX27" s="103"/>
      <c r="DY27" s="103"/>
      <c r="DZ27" s="103"/>
      <c r="EA27" s="103"/>
      <c r="EB27" s="103"/>
      <c r="EC27" s="103"/>
      <c r="ED27" s="103"/>
      <c r="EE27" s="103"/>
      <c r="EF27" s="103"/>
      <c r="EG27" s="103"/>
      <c r="EH27" s="103"/>
      <c r="EI27" s="103"/>
      <c r="EJ27" s="103"/>
      <c r="EK27" s="103"/>
      <c r="EL27" s="103"/>
      <c r="EM27" s="103"/>
      <c r="EN27" s="103"/>
      <c r="EO27" s="103"/>
      <c r="EP27" s="103"/>
      <c r="EQ27" s="103"/>
      <c r="ER27" s="103"/>
      <c r="ES27" s="103"/>
      <c r="ET27" s="103"/>
      <c r="EU27" s="103"/>
      <c r="EV27" s="103"/>
      <c r="EW27" s="103"/>
      <c r="EX27" s="103"/>
      <c r="EY27" s="103"/>
      <c r="EZ27" s="103"/>
      <c r="FA27" s="103"/>
      <c r="FB27" s="103"/>
      <c r="FC27" s="103"/>
      <c r="FD27" s="103"/>
      <c r="FE27" s="103"/>
      <c r="FF27" s="103"/>
      <c r="FG27" s="103"/>
      <c r="FH27" s="103"/>
      <c r="FI27" s="103"/>
      <c r="FJ27" s="103"/>
      <c r="FK27" s="103"/>
      <c r="FL27" s="103"/>
      <c r="FM27" s="103"/>
      <c r="FN27" s="103"/>
    </row>
    <row r="28" spans="1:170" s="102" customFormat="1">
      <c r="A28" s="120"/>
      <c r="B28" s="121"/>
      <c r="C28" s="121" t="str">
        <f>'Price guide'!C27</f>
        <v>Farhbinde</v>
      </c>
      <c r="D28" s="121"/>
      <c r="E28" s="121"/>
      <c r="F28" s="122"/>
      <c r="G28" s="121"/>
      <c r="H28" s="123">
        <f>'Price guide'!G27</f>
        <v>1.1840336134453782</v>
      </c>
      <c r="I28" s="124"/>
      <c r="J28" s="125">
        <f>'Price guide'!P$32</f>
        <v>0.19</v>
      </c>
      <c r="K28" s="125"/>
      <c r="L28" s="126"/>
      <c r="M28" s="127" t="str">
        <f>'Price guide'!M27</f>
        <v>A24 exit 12 (Schwerin)</v>
      </c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  <c r="BD28" s="103"/>
      <c r="BE28" s="103"/>
      <c r="BF28" s="103"/>
      <c r="BG28" s="103"/>
      <c r="BH28" s="103"/>
      <c r="BI28" s="103"/>
      <c r="BJ28" s="103"/>
      <c r="BK28" s="103"/>
      <c r="BL28" s="103"/>
      <c r="BM28" s="103"/>
      <c r="BN28" s="103"/>
      <c r="BO28" s="103"/>
      <c r="BP28" s="103"/>
      <c r="BQ28" s="103"/>
      <c r="BR28" s="103"/>
      <c r="BS28" s="103"/>
      <c r="BT28" s="103"/>
      <c r="BU28" s="103"/>
      <c r="BV28" s="103"/>
      <c r="BW28" s="103"/>
      <c r="BX28" s="103"/>
      <c r="BY28" s="103"/>
      <c r="BZ28" s="103"/>
      <c r="CA28" s="103"/>
      <c r="CB28" s="103"/>
      <c r="CC28" s="103"/>
      <c r="CD28" s="103"/>
      <c r="CE28" s="103"/>
      <c r="CF28" s="103"/>
      <c r="CG28" s="103"/>
      <c r="CH28" s="103"/>
      <c r="CI28" s="103"/>
      <c r="CJ28" s="103"/>
      <c r="CK28" s="103"/>
      <c r="CL28" s="103"/>
      <c r="CM28" s="103"/>
      <c r="CN28" s="103"/>
      <c r="CO28" s="103"/>
      <c r="CP28" s="103"/>
      <c r="CQ28" s="103"/>
      <c r="CR28" s="103"/>
      <c r="CS28" s="103"/>
      <c r="CT28" s="103"/>
      <c r="CU28" s="103"/>
      <c r="CV28" s="103"/>
      <c r="CW28" s="103"/>
      <c r="CX28" s="103"/>
      <c r="CY28" s="103"/>
      <c r="CZ28" s="103"/>
      <c r="DA28" s="103"/>
      <c r="DB28" s="103"/>
      <c r="DC28" s="103"/>
      <c r="DD28" s="103"/>
      <c r="DE28" s="103"/>
      <c r="DF28" s="103"/>
      <c r="DG28" s="103"/>
      <c r="DH28" s="103"/>
      <c r="DI28" s="103"/>
      <c r="DJ28" s="103"/>
      <c r="DK28" s="103"/>
      <c r="DL28" s="103"/>
      <c r="DM28" s="103"/>
      <c r="DN28" s="103"/>
      <c r="DO28" s="103"/>
      <c r="DP28" s="103"/>
      <c r="DQ28" s="103"/>
      <c r="DR28" s="103"/>
      <c r="DS28" s="103"/>
      <c r="DT28" s="103"/>
      <c r="DU28" s="103"/>
      <c r="DV28" s="103"/>
      <c r="DW28" s="103"/>
      <c r="DX28" s="103"/>
      <c r="DY28" s="103"/>
      <c r="DZ28" s="103"/>
      <c r="EA28" s="103"/>
      <c r="EB28" s="103"/>
      <c r="EC28" s="103"/>
      <c r="ED28" s="103"/>
      <c r="EE28" s="103"/>
      <c r="EF28" s="103"/>
      <c r="EG28" s="103"/>
      <c r="EH28" s="103"/>
      <c r="EI28" s="103"/>
      <c r="EJ28" s="103"/>
      <c r="EK28" s="103"/>
      <c r="EL28" s="103"/>
      <c r="EM28" s="103"/>
      <c r="EN28" s="103"/>
      <c r="EO28" s="103"/>
      <c r="EP28" s="103"/>
      <c r="EQ28" s="103"/>
      <c r="ER28" s="103"/>
      <c r="ES28" s="103"/>
      <c r="ET28" s="103"/>
      <c r="EU28" s="103"/>
      <c r="EV28" s="103"/>
      <c r="EW28" s="103"/>
      <c r="EX28" s="103"/>
      <c r="EY28" s="103"/>
      <c r="EZ28" s="103"/>
      <c r="FA28" s="103"/>
      <c r="FB28" s="103"/>
      <c r="FC28" s="103"/>
      <c r="FD28" s="103"/>
      <c r="FE28" s="103"/>
      <c r="FF28" s="103"/>
      <c r="FG28" s="103"/>
      <c r="FH28" s="103"/>
      <c r="FI28" s="103"/>
      <c r="FJ28" s="103"/>
      <c r="FK28" s="103"/>
      <c r="FL28" s="103"/>
      <c r="FM28" s="103"/>
      <c r="FN28" s="103"/>
    </row>
    <row r="29" spans="1:170" s="102" customFormat="1">
      <c r="A29" s="120"/>
      <c r="B29" s="121"/>
      <c r="C29" s="121" t="str">
        <f>'Price guide'!C28</f>
        <v>Schwarmstedt</v>
      </c>
      <c r="D29" s="121"/>
      <c r="E29" s="121"/>
      <c r="F29" s="122"/>
      <c r="G29" s="121"/>
      <c r="H29" s="123">
        <f>'Price guide'!G28</f>
        <v>1.1840336134453782</v>
      </c>
      <c r="I29" s="124"/>
      <c r="J29" s="125">
        <f>'Price guide'!P$32</f>
        <v>0.19</v>
      </c>
      <c r="K29" s="125"/>
      <c r="L29" s="126"/>
      <c r="M29" s="127" t="str">
        <f>'Price guide'!M28</f>
        <v>A7, An der Autobahn 1</v>
      </c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  <c r="BD29" s="103"/>
      <c r="BE29" s="103"/>
      <c r="BF29" s="103"/>
      <c r="BG29" s="103"/>
      <c r="BH29" s="103"/>
      <c r="BI29" s="103"/>
      <c r="BJ29" s="103"/>
      <c r="BK29" s="103"/>
      <c r="BL29" s="103"/>
      <c r="BM29" s="103"/>
      <c r="BN29" s="103"/>
      <c r="BO29" s="103"/>
      <c r="BP29" s="103"/>
      <c r="BQ29" s="103"/>
      <c r="BR29" s="103"/>
      <c r="BS29" s="103"/>
      <c r="BT29" s="103"/>
      <c r="BU29" s="103"/>
      <c r="BV29" s="103"/>
      <c r="BW29" s="103"/>
      <c r="BX29" s="103"/>
      <c r="BY29" s="103"/>
      <c r="BZ29" s="103"/>
      <c r="CA29" s="103"/>
      <c r="CB29" s="103"/>
      <c r="CC29" s="103"/>
      <c r="CD29" s="103"/>
      <c r="CE29" s="103"/>
      <c r="CF29" s="103"/>
      <c r="CG29" s="103"/>
      <c r="CH29" s="103"/>
      <c r="CI29" s="103"/>
      <c r="CJ29" s="103"/>
      <c r="CK29" s="103"/>
      <c r="CL29" s="103"/>
      <c r="CM29" s="103"/>
      <c r="CN29" s="103"/>
      <c r="CO29" s="103"/>
      <c r="CP29" s="103"/>
      <c r="CQ29" s="103"/>
      <c r="CR29" s="103"/>
      <c r="CS29" s="103"/>
      <c r="CT29" s="103"/>
      <c r="CU29" s="103"/>
      <c r="CV29" s="103"/>
      <c r="CW29" s="103"/>
      <c r="CX29" s="103"/>
      <c r="CY29" s="103"/>
      <c r="CZ29" s="103"/>
      <c r="DA29" s="103"/>
      <c r="DB29" s="103"/>
      <c r="DC29" s="103"/>
      <c r="DD29" s="103"/>
      <c r="DE29" s="103"/>
      <c r="DF29" s="103"/>
      <c r="DG29" s="103"/>
      <c r="DH29" s="103"/>
      <c r="DI29" s="103"/>
      <c r="DJ29" s="103"/>
      <c r="DK29" s="103"/>
      <c r="DL29" s="103"/>
      <c r="DM29" s="103"/>
      <c r="DN29" s="103"/>
      <c r="DO29" s="103"/>
      <c r="DP29" s="103"/>
      <c r="DQ29" s="103"/>
      <c r="DR29" s="103"/>
      <c r="DS29" s="103"/>
      <c r="DT29" s="103"/>
      <c r="DU29" s="103"/>
      <c r="DV29" s="103"/>
      <c r="DW29" s="103"/>
      <c r="DX29" s="103"/>
      <c r="DY29" s="103"/>
      <c r="DZ29" s="103"/>
      <c r="EA29" s="103"/>
      <c r="EB29" s="103"/>
      <c r="EC29" s="103"/>
      <c r="ED29" s="103"/>
      <c r="EE29" s="103"/>
      <c r="EF29" s="103"/>
      <c r="EG29" s="103"/>
      <c r="EH29" s="103"/>
      <c r="EI29" s="103"/>
      <c r="EJ29" s="103"/>
      <c r="EK29" s="103"/>
      <c r="EL29" s="103"/>
      <c r="EM29" s="103"/>
      <c r="EN29" s="103"/>
      <c r="EO29" s="103"/>
      <c r="EP29" s="103"/>
      <c r="EQ29" s="103"/>
      <c r="ER29" s="103"/>
      <c r="ES29" s="103"/>
      <c r="ET29" s="103"/>
      <c r="EU29" s="103"/>
      <c r="EV29" s="103"/>
      <c r="EW29" s="103"/>
      <c r="EX29" s="103"/>
      <c r="EY29" s="103"/>
      <c r="EZ29" s="103"/>
      <c r="FA29" s="103"/>
      <c r="FB29" s="103"/>
      <c r="FC29" s="103"/>
      <c r="FD29" s="103"/>
      <c r="FE29" s="103"/>
      <c r="FF29" s="103"/>
      <c r="FG29" s="103"/>
      <c r="FH29" s="103"/>
      <c r="FI29" s="103"/>
      <c r="FJ29" s="103"/>
      <c r="FK29" s="103"/>
      <c r="FL29" s="103"/>
      <c r="FM29" s="103"/>
      <c r="FN29" s="103"/>
    </row>
    <row r="30" spans="1:170" s="102" customFormat="1">
      <c r="A30" s="120"/>
      <c r="B30" s="121"/>
      <c r="C30" s="121" t="str">
        <f>'Price guide'!C29</f>
        <v>Regensburg Truckstop</v>
      </c>
      <c r="D30" s="121"/>
      <c r="E30" s="121"/>
      <c r="F30" s="122"/>
      <c r="G30" s="121"/>
      <c r="H30" s="123">
        <f>'Price guide'!G29</f>
        <v>1.1840336134453782</v>
      </c>
      <c r="I30" s="124"/>
      <c r="J30" s="125">
        <f>'Price guide'!P$32</f>
        <v>0.19</v>
      </c>
      <c r="K30" s="125"/>
      <c r="L30" s="126"/>
      <c r="M30" s="127" t="str">
        <f>'Price guide'!M29</f>
        <v>B15/E56 exit 101 Regensburg</v>
      </c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/>
      <c r="BH30" s="103"/>
      <c r="BI30" s="103"/>
      <c r="BJ30" s="103"/>
      <c r="BK30" s="103"/>
      <c r="BL30" s="103"/>
      <c r="BM30" s="103"/>
      <c r="BN30" s="103"/>
      <c r="BO30" s="103"/>
      <c r="BP30" s="103"/>
      <c r="BQ30" s="103"/>
      <c r="BR30" s="103"/>
      <c r="BS30" s="103"/>
      <c r="BT30" s="103"/>
      <c r="BU30" s="103"/>
      <c r="BV30" s="103"/>
      <c r="BW30" s="103"/>
      <c r="BX30" s="103"/>
      <c r="BY30" s="103"/>
      <c r="BZ30" s="103"/>
      <c r="CA30" s="103"/>
      <c r="CB30" s="103"/>
      <c r="CC30" s="103"/>
      <c r="CD30" s="103"/>
      <c r="CE30" s="103"/>
      <c r="CF30" s="103"/>
      <c r="CG30" s="103"/>
      <c r="CH30" s="103"/>
      <c r="CI30" s="103"/>
      <c r="CJ30" s="103"/>
      <c r="CK30" s="103"/>
      <c r="CL30" s="103"/>
      <c r="CM30" s="103"/>
      <c r="CN30" s="103"/>
      <c r="CO30" s="103"/>
      <c r="CP30" s="103"/>
      <c r="CQ30" s="103"/>
      <c r="CR30" s="103"/>
      <c r="CS30" s="103"/>
      <c r="CT30" s="103"/>
      <c r="CU30" s="103"/>
      <c r="CV30" s="103"/>
      <c r="CW30" s="103"/>
      <c r="CX30" s="103"/>
      <c r="CY30" s="103"/>
      <c r="CZ30" s="103"/>
      <c r="DA30" s="103"/>
      <c r="DB30" s="103"/>
      <c r="DC30" s="103"/>
      <c r="DD30" s="103"/>
      <c r="DE30" s="103"/>
      <c r="DF30" s="103"/>
      <c r="DG30" s="103"/>
      <c r="DH30" s="103"/>
      <c r="DI30" s="103"/>
      <c r="DJ30" s="103"/>
      <c r="DK30" s="103"/>
      <c r="DL30" s="103"/>
      <c r="DM30" s="103"/>
      <c r="DN30" s="103"/>
      <c r="DO30" s="103"/>
      <c r="DP30" s="103"/>
      <c r="DQ30" s="103"/>
      <c r="DR30" s="103"/>
      <c r="DS30" s="103"/>
      <c r="DT30" s="103"/>
      <c r="DU30" s="103"/>
      <c r="DV30" s="103"/>
      <c r="DW30" s="103"/>
      <c r="DX30" s="103"/>
      <c r="DY30" s="103"/>
      <c r="DZ30" s="103"/>
      <c r="EA30" s="103"/>
      <c r="EB30" s="103"/>
      <c r="EC30" s="103"/>
      <c r="ED30" s="103"/>
      <c r="EE30" s="103"/>
      <c r="EF30" s="103"/>
      <c r="EG30" s="103"/>
      <c r="EH30" s="103"/>
      <c r="EI30" s="103"/>
      <c r="EJ30" s="103"/>
      <c r="EK30" s="103"/>
      <c r="EL30" s="103"/>
      <c r="EM30" s="103"/>
      <c r="EN30" s="103"/>
      <c r="EO30" s="103"/>
      <c r="EP30" s="103"/>
      <c r="EQ30" s="103"/>
      <c r="ER30" s="103"/>
      <c r="ES30" s="103"/>
      <c r="ET30" s="103"/>
      <c r="EU30" s="103"/>
      <c r="EV30" s="103"/>
      <c r="EW30" s="103"/>
      <c r="EX30" s="103"/>
      <c r="EY30" s="103"/>
      <c r="EZ30" s="103"/>
      <c r="FA30" s="103"/>
      <c r="FB30" s="103"/>
      <c r="FC30" s="103"/>
      <c r="FD30" s="103"/>
      <c r="FE30" s="103"/>
      <c r="FF30" s="103"/>
      <c r="FG30" s="103"/>
      <c r="FH30" s="103"/>
      <c r="FI30" s="103"/>
      <c r="FJ30" s="103"/>
      <c r="FK30" s="103"/>
      <c r="FL30" s="103"/>
      <c r="FM30" s="103"/>
      <c r="FN30" s="103"/>
    </row>
    <row r="31" spans="1:170" s="102" customFormat="1">
      <c r="A31" s="120"/>
      <c r="B31" s="121"/>
      <c r="C31" s="121" t="str">
        <f>'Price guide'!C30</f>
        <v>Schlüsselfeld</v>
      </c>
      <c r="D31" s="121"/>
      <c r="E31" s="121"/>
      <c r="F31" s="122"/>
      <c r="G31" s="121"/>
      <c r="H31" s="123">
        <f>'Price guide'!G30</f>
        <v>1.1924369747899159</v>
      </c>
      <c r="I31" s="124"/>
      <c r="J31" s="125">
        <f>'Price guide'!P$32</f>
        <v>0.19</v>
      </c>
      <c r="K31" s="125"/>
      <c r="L31" s="126"/>
      <c r="M31" s="127" t="str">
        <f>'Price guide'!M30</f>
        <v>A3 exit 77</v>
      </c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  <c r="AZ31" s="103"/>
      <c r="BA31" s="103"/>
      <c r="BB31" s="103"/>
      <c r="BC31" s="103"/>
      <c r="BD31" s="103"/>
      <c r="BE31" s="103"/>
      <c r="BF31" s="103"/>
      <c r="BG31" s="103"/>
      <c r="BH31" s="103"/>
      <c r="BI31" s="103"/>
      <c r="BJ31" s="103"/>
      <c r="BK31" s="103"/>
      <c r="BL31" s="103"/>
      <c r="BM31" s="103"/>
      <c r="BN31" s="103"/>
      <c r="BO31" s="103"/>
      <c r="BP31" s="103"/>
      <c r="BQ31" s="103"/>
      <c r="BR31" s="103"/>
      <c r="BS31" s="103"/>
      <c r="BT31" s="103"/>
      <c r="BU31" s="103"/>
      <c r="BV31" s="103"/>
      <c r="BW31" s="103"/>
      <c r="BX31" s="103"/>
      <c r="BY31" s="103"/>
      <c r="BZ31" s="103"/>
      <c r="CA31" s="103"/>
      <c r="CB31" s="103"/>
      <c r="CC31" s="103"/>
      <c r="CD31" s="103"/>
      <c r="CE31" s="103"/>
      <c r="CF31" s="103"/>
      <c r="CG31" s="103"/>
      <c r="CH31" s="103"/>
      <c r="CI31" s="103"/>
      <c r="CJ31" s="103"/>
      <c r="CK31" s="103"/>
      <c r="CL31" s="103"/>
      <c r="CM31" s="103"/>
      <c r="CN31" s="103"/>
      <c r="CO31" s="103"/>
      <c r="CP31" s="103"/>
      <c r="CQ31" s="103"/>
      <c r="CR31" s="103"/>
      <c r="CS31" s="103"/>
      <c r="CT31" s="103"/>
      <c r="CU31" s="103"/>
      <c r="CV31" s="103"/>
      <c r="CW31" s="103"/>
      <c r="CX31" s="103"/>
      <c r="CY31" s="103"/>
      <c r="CZ31" s="103"/>
      <c r="DA31" s="103"/>
      <c r="DB31" s="103"/>
      <c r="DC31" s="103"/>
      <c r="DD31" s="103"/>
      <c r="DE31" s="103"/>
      <c r="DF31" s="103"/>
      <c r="DG31" s="103"/>
      <c r="DH31" s="103"/>
      <c r="DI31" s="103"/>
      <c r="DJ31" s="103"/>
      <c r="DK31" s="103"/>
      <c r="DL31" s="103"/>
      <c r="DM31" s="103"/>
      <c r="DN31" s="103"/>
      <c r="DO31" s="103"/>
      <c r="DP31" s="103"/>
      <c r="DQ31" s="103"/>
      <c r="DR31" s="103"/>
      <c r="DS31" s="103"/>
      <c r="DT31" s="103"/>
      <c r="DU31" s="103"/>
      <c r="DV31" s="103"/>
      <c r="DW31" s="103"/>
      <c r="DX31" s="103"/>
      <c r="DY31" s="103"/>
      <c r="DZ31" s="103"/>
      <c r="EA31" s="103"/>
      <c r="EB31" s="103"/>
      <c r="EC31" s="103"/>
      <c r="ED31" s="103"/>
      <c r="EE31" s="103"/>
      <c r="EF31" s="103"/>
      <c r="EG31" s="103"/>
      <c r="EH31" s="103"/>
      <c r="EI31" s="103"/>
      <c r="EJ31" s="103"/>
      <c r="EK31" s="103"/>
      <c r="EL31" s="103"/>
      <c r="EM31" s="103"/>
      <c r="EN31" s="103"/>
      <c r="EO31" s="103"/>
      <c r="EP31" s="103"/>
      <c r="EQ31" s="103"/>
      <c r="ER31" s="103"/>
      <c r="ES31" s="103"/>
      <c r="ET31" s="103"/>
      <c r="EU31" s="103"/>
      <c r="EV31" s="103"/>
      <c r="EW31" s="103"/>
      <c r="EX31" s="103"/>
      <c r="EY31" s="103"/>
      <c r="EZ31" s="103"/>
      <c r="FA31" s="103"/>
      <c r="FB31" s="103"/>
      <c r="FC31" s="103"/>
      <c r="FD31" s="103"/>
      <c r="FE31" s="103"/>
      <c r="FF31" s="103"/>
      <c r="FG31" s="103"/>
      <c r="FH31" s="103"/>
      <c r="FI31" s="103"/>
      <c r="FJ31" s="103"/>
      <c r="FK31" s="103"/>
      <c r="FL31" s="103"/>
      <c r="FM31" s="103"/>
      <c r="FN31" s="103"/>
    </row>
    <row r="32" spans="1:170" s="102" customFormat="1">
      <c r="A32" s="120"/>
      <c r="B32" s="121"/>
      <c r="C32" s="121" t="str">
        <f>'Price guide'!C31</f>
        <v>Kiel</v>
      </c>
      <c r="D32" s="121"/>
      <c r="E32" s="121"/>
      <c r="F32" s="122"/>
      <c r="G32" s="121"/>
      <c r="H32" s="123">
        <f>'Price guide'!G31</f>
        <v>1.1924369747899159</v>
      </c>
      <c r="I32" s="124"/>
      <c r="J32" s="125">
        <f>'Price guide'!P$32</f>
        <v>0.19</v>
      </c>
      <c r="K32" s="125"/>
      <c r="L32" s="126"/>
      <c r="M32" s="127" t="str">
        <f>'Price guide'!M31</f>
        <v>Ferry / Færgeområdet</v>
      </c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  <c r="BD32" s="103"/>
      <c r="BE32" s="103"/>
      <c r="BF32" s="103"/>
      <c r="BG32" s="103"/>
      <c r="BH32" s="103"/>
      <c r="BI32" s="103"/>
      <c r="BJ32" s="103"/>
      <c r="BK32" s="103"/>
      <c r="BL32" s="103"/>
      <c r="BM32" s="103"/>
      <c r="BN32" s="103"/>
      <c r="BO32" s="103"/>
      <c r="BP32" s="103"/>
      <c r="BQ32" s="103"/>
      <c r="BR32" s="103"/>
      <c r="BS32" s="103"/>
      <c r="BT32" s="103"/>
      <c r="BU32" s="103"/>
      <c r="BV32" s="103"/>
      <c r="BW32" s="103"/>
      <c r="BX32" s="103"/>
      <c r="BY32" s="103"/>
      <c r="BZ32" s="103"/>
      <c r="CA32" s="103"/>
      <c r="CB32" s="103"/>
      <c r="CC32" s="103"/>
      <c r="CD32" s="103"/>
      <c r="CE32" s="103"/>
      <c r="CF32" s="103"/>
      <c r="CG32" s="103"/>
      <c r="CH32" s="103"/>
      <c r="CI32" s="103"/>
      <c r="CJ32" s="103"/>
      <c r="CK32" s="103"/>
      <c r="CL32" s="103"/>
      <c r="CM32" s="103"/>
      <c r="CN32" s="103"/>
      <c r="CO32" s="103"/>
      <c r="CP32" s="103"/>
      <c r="CQ32" s="103"/>
      <c r="CR32" s="103"/>
      <c r="CS32" s="103"/>
      <c r="CT32" s="103"/>
      <c r="CU32" s="103"/>
      <c r="CV32" s="103"/>
      <c r="CW32" s="103"/>
      <c r="CX32" s="103"/>
      <c r="CY32" s="103"/>
      <c r="CZ32" s="103"/>
      <c r="DA32" s="103"/>
      <c r="DB32" s="103"/>
      <c r="DC32" s="103"/>
      <c r="DD32" s="103"/>
      <c r="DE32" s="103"/>
      <c r="DF32" s="103"/>
      <c r="DG32" s="103"/>
      <c r="DH32" s="103"/>
      <c r="DI32" s="103"/>
      <c r="DJ32" s="103"/>
      <c r="DK32" s="103"/>
      <c r="DL32" s="103"/>
      <c r="DM32" s="103"/>
      <c r="DN32" s="103"/>
      <c r="DO32" s="103"/>
      <c r="DP32" s="103"/>
      <c r="DQ32" s="103"/>
      <c r="DR32" s="103"/>
      <c r="DS32" s="103"/>
      <c r="DT32" s="103"/>
      <c r="DU32" s="103"/>
      <c r="DV32" s="103"/>
      <c r="DW32" s="103"/>
      <c r="DX32" s="103"/>
      <c r="DY32" s="103"/>
      <c r="DZ32" s="103"/>
      <c r="EA32" s="103"/>
      <c r="EB32" s="103"/>
      <c r="EC32" s="103"/>
      <c r="ED32" s="103"/>
      <c r="EE32" s="103"/>
      <c r="EF32" s="103"/>
      <c r="EG32" s="103"/>
      <c r="EH32" s="103"/>
      <c r="EI32" s="103"/>
      <c r="EJ32" s="103"/>
      <c r="EK32" s="103"/>
      <c r="EL32" s="103"/>
      <c r="EM32" s="103"/>
      <c r="EN32" s="103"/>
      <c r="EO32" s="103"/>
      <c r="EP32" s="103"/>
      <c r="EQ32" s="103"/>
      <c r="ER32" s="103"/>
      <c r="ES32" s="103"/>
      <c r="ET32" s="103"/>
      <c r="EU32" s="103"/>
      <c r="EV32" s="103"/>
      <c r="EW32" s="103"/>
      <c r="EX32" s="103"/>
      <c r="EY32" s="103"/>
      <c r="EZ32" s="103"/>
      <c r="FA32" s="103"/>
      <c r="FB32" s="103"/>
      <c r="FC32" s="103"/>
      <c r="FD32" s="103"/>
      <c r="FE32" s="103"/>
      <c r="FF32" s="103"/>
      <c r="FG32" s="103"/>
      <c r="FH32" s="103"/>
      <c r="FI32" s="103"/>
      <c r="FJ32" s="103"/>
      <c r="FK32" s="103"/>
      <c r="FL32" s="103"/>
      <c r="FM32" s="103"/>
      <c r="FN32" s="103"/>
    </row>
    <row r="33" spans="1:170" s="102" customFormat="1">
      <c r="A33" s="120"/>
      <c r="B33" s="121"/>
      <c r="C33" s="121" t="str">
        <f>'Price guide'!C32</f>
        <v>Molfsee Syd f. Kiel</v>
      </c>
      <c r="D33" s="121"/>
      <c r="E33" s="121"/>
      <c r="F33" s="122"/>
      <c r="G33" s="121"/>
      <c r="H33" s="123">
        <f>'Price guide'!G32</f>
        <v>1.1924369747899159</v>
      </c>
      <c r="I33" s="124"/>
      <c r="J33" s="125">
        <f>'Price guide'!P$32</f>
        <v>0.19</v>
      </c>
      <c r="K33" s="125"/>
      <c r="L33" s="126"/>
      <c r="M33" s="127" t="str">
        <f>'Price guide'!M32</f>
        <v>B4</v>
      </c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  <c r="AW33" s="103"/>
      <c r="AX33" s="103"/>
      <c r="AY33" s="103"/>
      <c r="AZ33" s="103"/>
      <c r="BA33" s="103"/>
      <c r="BB33" s="103"/>
      <c r="BC33" s="103"/>
      <c r="BD33" s="103"/>
      <c r="BE33" s="103"/>
      <c r="BF33" s="103"/>
      <c r="BG33" s="103"/>
      <c r="BH33" s="103"/>
      <c r="BI33" s="103"/>
      <c r="BJ33" s="103"/>
      <c r="BK33" s="103"/>
      <c r="BL33" s="103"/>
      <c r="BM33" s="103"/>
      <c r="BN33" s="103"/>
      <c r="BO33" s="103"/>
      <c r="BP33" s="103"/>
      <c r="BQ33" s="103"/>
      <c r="BR33" s="103"/>
      <c r="BS33" s="103"/>
      <c r="BT33" s="103"/>
      <c r="BU33" s="103"/>
      <c r="BV33" s="103"/>
      <c r="BW33" s="103"/>
      <c r="BX33" s="103"/>
      <c r="BY33" s="103"/>
      <c r="BZ33" s="103"/>
      <c r="CA33" s="103"/>
      <c r="CB33" s="103"/>
      <c r="CC33" s="103"/>
      <c r="CD33" s="103"/>
      <c r="CE33" s="103"/>
      <c r="CF33" s="103"/>
      <c r="CG33" s="103"/>
      <c r="CH33" s="103"/>
      <c r="CI33" s="103"/>
      <c r="CJ33" s="103"/>
      <c r="CK33" s="103"/>
      <c r="CL33" s="103"/>
      <c r="CM33" s="103"/>
      <c r="CN33" s="103"/>
      <c r="CO33" s="103"/>
      <c r="CP33" s="103"/>
      <c r="CQ33" s="103"/>
      <c r="CR33" s="103"/>
      <c r="CS33" s="103"/>
      <c r="CT33" s="103"/>
      <c r="CU33" s="103"/>
      <c r="CV33" s="103"/>
      <c r="CW33" s="103"/>
      <c r="CX33" s="103"/>
      <c r="CY33" s="103"/>
      <c r="CZ33" s="103"/>
      <c r="DA33" s="103"/>
      <c r="DB33" s="103"/>
      <c r="DC33" s="103"/>
      <c r="DD33" s="103"/>
      <c r="DE33" s="103"/>
      <c r="DF33" s="103"/>
      <c r="DG33" s="103"/>
      <c r="DH33" s="103"/>
      <c r="DI33" s="103"/>
      <c r="DJ33" s="103"/>
      <c r="DK33" s="103"/>
      <c r="DL33" s="103"/>
      <c r="DM33" s="103"/>
      <c r="DN33" s="103"/>
      <c r="DO33" s="103"/>
      <c r="DP33" s="103"/>
      <c r="DQ33" s="103"/>
      <c r="DR33" s="103"/>
      <c r="DS33" s="103"/>
      <c r="DT33" s="103"/>
      <c r="DU33" s="103"/>
      <c r="DV33" s="103"/>
      <c r="DW33" s="103"/>
      <c r="DX33" s="103"/>
      <c r="DY33" s="103"/>
      <c r="DZ33" s="103"/>
      <c r="EA33" s="103"/>
      <c r="EB33" s="103"/>
      <c r="EC33" s="103"/>
      <c r="ED33" s="103"/>
      <c r="EE33" s="103"/>
      <c r="EF33" s="103"/>
      <c r="EG33" s="103"/>
      <c r="EH33" s="103"/>
      <c r="EI33" s="103"/>
      <c r="EJ33" s="103"/>
      <c r="EK33" s="103"/>
      <c r="EL33" s="103"/>
      <c r="EM33" s="103"/>
      <c r="EN33" s="103"/>
      <c r="EO33" s="103"/>
      <c r="EP33" s="103"/>
      <c r="EQ33" s="103"/>
      <c r="ER33" s="103"/>
      <c r="ES33" s="103"/>
      <c r="ET33" s="103"/>
      <c r="EU33" s="103"/>
      <c r="EV33" s="103"/>
      <c r="EW33" s="103"/>
      <c r="EX33" s="103"/>
      <c r="EY33" s="103"/>
      <c r="EZ33" s="103"/>
      <c r="FA33" s="103"/>
      <c r="FB33" s="103"/>
      <c r="FC33" s="103"/>
      <c r="FD33" s="103"/>
      <c r="FE33" s="103"/>
      <c r="FF33" s="103"/>
      <c r="FG33" s="103"/>
      <c r="FH33" s="103"/>
      <c r="FI33" s="103"/>
      <c r="FJ33" s="103"/>
      <c r="FK33" s="103"/>
      <c r="FL33" s="103"/>
      <c r="FM33" s="103"/>
      <c r="FN33" s="103"/>
    </row>
    <row r="34" spans="1:170" s="102" customFormat="1">
      <c r="A34" s="120"/>
      <c r="B34" s="121"/>
      <c r="C34" s="121" t="str">
        <f>'Price guide'!C33</f>
        <v>Schopsdorf</v>
      </c>
      <c r="D34" s="121"/>
      <c r="E34" s="121"/>
      <c r="F34" s="122"/>
      <c r="G34" s="121"/>
      <c r="H34" s="123">
        <f>'Price guide'!G33</f>
        <v>1.1840336134453782</v>
      </c>
      <c r="I34" s="124"/>
      <c r="J34" s="125">
        <f>'Price guide'!P$32</f>
        <v>0.19</v>
      </c>
      <c r="K34" s="125"/>
      <c r="L34" s="126"/>
      <c r="M34" s="127" t="str">
        <f>'Price guide'!M33</f>
        <v>A2 Berlin-Hannover</v>
      </c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  <c r="BD34" s="103"/>
      <c r="BE34" s="103"/>
      <c r="BF34" s="103"/>
      <c r="BG34" s="103"/>
      <c r="BH34" s="103"/>
      <c r="BI34" s="103"/>
      <c r="BJ34" s="103"/>
      <c r="BK34" s="103"/>
      <c r="BL34" s="103"/>
      <c r="BM34" s="103"/>
      <c r="BN34" s="103"/>
      <c r="BO34" s="103"/>
      <c r="BP34" s="103"/>
      <c r="BQ34" s="103"/>
      <c r="BR34" s="103"/>
      <c r="BS34" s="103"/>
      <c r="BT34" s="103"/>
      <c r="BU34" s="103"/>
      <c r="BV34" s="103"/>
      <c r="BW34" s="103"/>
      <c r="BX34" s="103"/>
      <c r="BY34" s="103"/>
      <c r="BZ34" s="103"/>
      <c r="CA34" s="103"/>
      <c r="CB34" s="103"/>
      <c r="CC34" s="103"/>
      <c r="CD34" s="103"/>
      <c r="CE34" s="103"/>
      <c r="CF34" s="103"/>
      <c r="CG34" s="103"/>
      <c r="CH34" s="103"/>
      <c r="CI34" s="103"/>
      <c r="CJ34" s="103"/>
      <c r="CK34" s="103"/>
      <c r="CL34" s="103"/>
      <c r="CM34" s="103"/>
      <c r="CN34" s="103"/>
      <c r="CO34" s="103"/>
      <c r="CP34" s="103"/>
      <c r="CQ34" s="103"/>
      <c r="CR34" s="103"/>
      <c r="CS34" s="103"/>
      <c r="CT34" s="103"/>
      <c r="CU34" s="103"/>
      <c r="CV34" s="103"/>
      <c r="CW34" s="103"/>
      <c r="CX34" s="103"/>
      <c r="CY34" s="103"/>
      <c r="CZ34" s="103"/>
      <c r="DA34" s="103"/>
      <c r="DB34" s="103"/>
      <c r="DC34" s="103"/>
      <c r="DD34" s="103"/>
      <c r="DE34" s="103"/>
      <c r="DF34" s="103"/>
      <c r="DG34" s="103"/>
      <c r="DH34" s="103"/>
      <c r="DI34" s="103"/>
      <c r="DJ34" s="103"/>
      <c r="DK34" s="103"/>
      <c r="DL34" s="103"/>
      <c r="DM34" s="103"/>
      <c r="DN34" s="103"/>
      <c r="DO34" s="103"/>
      <c r="DP34" s="103"/>
      <c r="DQ34" s="103"/>
      <c r="DR34" s="103"/>
      <c r="DS34" s="103"/>
      <c r="DT34" s="103"/>
      <c r="DU34" s="103"/>
      <c r="DV34" s="103"/>
      <c r="DW34" s="103"/>
      <c r="DX34" s="103"/>
      <c r="DY34" s="103"/>
      <c r="DZ34" s="103"/>
      <c r="EA34" s="103"/>
      <c r="EB34" s="103"/>
      <c r="EC34" s="103"/>
      <c r="ED34" s="103"/>
      <c r="EE34" s="103"/>
      <c r="EF34" s="103"/>
      <c r="EG34" s="103"/>
      <c r="EH34" s="103"/>
      <c r="EI34" s="103"/>
      <c r="EJ34" s="103"/>
      <c r="EK34" s="103"/>
      <c r="EL34" s="103"/>
      <c r="EM34" s="103"/>
      <c r="EN34" s="103"/>
      <c r="EO34" s="103"/>
      <c r="EP34" s="103"/>
      <c r="EQ34" s="103"/>
      <c r="ER34" s="103"/>
      <c r="ES34" s="103"/>
      <c r="ET34" s="103"/>
      <c r="EU34" s="103"/>
      <c r="EV34" s="103"/>
      <c r="EW34" s="103"/>
      <c r="EX34" s="103"/>
      <c r="EY34" s="103"/>
      <c r="EZ34" s="103"/>
      <c r="FA34" s="103"/>
      <c r="FB34" s="103"/>
      <c r="FC34" s="103"/>
      <c r="FD34" s="103"/>
      <c r="FE34" s="103"/>
      <c r="FF34" s="103"/>
      <c r="FG34" s="103"/>
      <c r="FH34" s="103"/>
      <c r="FI34" s="103"/>
      <c r="FJ34" s="103"/>
      <c r="FK34" s="103"/>
      <c r="FL34" s="103"/>
      <c r="FM34" s="103"/>
      <c r="FN34" s="103"/>
    </row>
    <row r="35" spans="1:170" s="102" customFormat="1">
      <c r="A35" s="120"/>
      <c r="B35" s="121"/>
      <c r="C35" s="121" t="str">
        <f>'Price guide'!C34</f>
        <v>Reinfeld</v>
      </c>
      <c r="D35" s="121"/>
      <c r="E35" s="121"/>
      <c r="F35" s="122"/>
      <c r="G35" s="121"/>
      <c r="H35" s="123">
        <f>'Price guide'!G34</f>
        <v>1.1840336134453782</v>
      </c>
      <c r="I35" s="124"/>
      <c r="J35" s="125">
        <f>'Price guide'!P$32</f>
        <v>0.19</v>
      </c>
      <c r="K35" s="125"/>
      <c r="L35" s="126"/>
      <c r="M35" s="127" t="str">
        <f>'Price guide'!M34</f>
        <v>An der Autobahn nr. 2</v>
      </c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  <c r="BD35" s="103"/>
      <c r="BE35" s="103"/>
      <c r="BF35" s="103"/>
      <c r="BG35" s="103"/>
      <c r="BH35" s="103"/>
      <c r="BI35" s="103"/>
      <c r="BJ35" s="103"/>
      <c r="BK35" s="103"/>
      <c r="BL35" s="103"/>
      <c r="BM35" s="103"/>
      <c r="BN35" s="103"/>
      <c r="BO35" s="103"/>
      <c r="BP35" s="103"/>
      <c r="BQ35" s="103"/>
      <c r="BR35" s="103"/>
      <c r="BS35" s="103"/>
      <c r="BT35" s="103"/>
      <c r="BU35" s="103"/>
      <c r="BV35" s="103"/>
      <c r="BW35" s="103"/>
      <c r="BX35" s="103"/>
      <c r="BY35" s="103"/>
      <c r="BZ35" s="103"/>
      <c r="CA35" s="103"/>
      <c r="CB35" s="103"/>
      <c r="CC35" s="103"/>
      <c r="CD35" s="103"/>
      <c r="CE35" s="103"/>
      <c r="CF35" s="103"/>
      <c r="CG35" s="103"/>
      <c r="CH35" s="103"/>
      <c r="CI35" s="103"/>
      <c r="CJ35" s="103"/>
      <c r="CK35" s="103"/>
      <c r="CL35" s="103"/>
      <c r="CM35" s="103"/>
      <c r="CN35" s="103"/>
      <c r="CO35" s="103"/>
      <c r="CP35" s="103"/>
      <c r="CQ35" s="103"/>
      <c r="CR35" s="103"/>
      <c r="CS35" s="103"/>
      <c r="CT35" s="103"/>
      <c r="CU35" s="103"/>
      <c r="CV35" s="103"/>
      <c r="CW35" s="103"/>
      <c r="CX35" s="103"/>
      <c r="CY35" s="103"/>
      <c r="CZ35" s="103"/>
      <c r="DA35" s="103"/>
      <c r="DB35" s="103"/>
      <c r="DC35" s="103"/>
      <c r="DD35" s="103"/>
      <c r="DE35" s="103"/>
      <c r="DF35" s="103"/>
      <c r="DG35" s="103"/>
      <c r="DH35" s="103"/>
      <c r="DI35" s="103"/>
      <c r="DJ35" s="103"/>
      <c r="DK35" s="103"/>
      <c r="DL35" s="103"/>
      <c r="DM35" s="103"/>
      <c r="DN35" s="103"/>
      <c r="DO35" s="103"/>
      <c r="DP35" s="103"/>
      <c r="DQ35" s="103"/>
      <c r="DR35" s="103"/>
      <c r="DS35" s="103"/>
      <c r="DT35" s="103"/>
      <c r="DU35" s="103"/>
      <c r="DV35" s="103"/>
      <c r="DW35" s="103"/>
      <c r="DX35" s="103"/>
      <c r="DY35" s="103"/>
      <c r="DZ35" s="103"/>
      <c r="EA35" s="103"/>
      <c r="EB35" s="103"/>
      <c r="EC35" s="103"/>
      <c r="ED35" s="103"/>
      <c r="EE35" s="103"/>
      <c r="EF35" s="103"/>
      <c r="EG35" s="103"/>
      <c r="EH35" s="103"/>
      <c r="EI35" s="103"/>
      <c r="EJ35" s="103"/>
      <c r="EK35" s="103"/>
      <c r="EL35" s="103"/>
      <c r="EM35" s="103"/>
      <c r="EN35" s="103"/>
      <c r="EO35" s="103"/>
      <c r="EP35" s="103"/>
      <c r="EQ35" s="103"/>
      <c r="ER35" s="103"/>
      <c r="ES35" s="103"/>
      <c r="ET35" s="103"/>
      <c r="EU35" s="103"/>
      <c r="EV35" s="103"/>
      <c r="EW35" s="103"/>
      <c r="EX35" s="103"/>
      <c r="EY35" s="103"/>
      <c r="EZ35" s="103"/>
      <c r="FA35" s="103"/>
      <c r="FB35" s="103"/>
      <c r="FC35" s="103"/>
      <c r="FD35" s="103"/>
      <c r="FE35" s="103"/>
      <c r="FF35" s="103"/>
      <c r="FG35" s="103"/>
      <c r="FH35" s="103"/>
      <c r="FI35" s="103"/>
      <c r="FJ35" s="103"/>
      <c r="FK35" s="103"/>
      <c r="FL35" s="103"/>
      <c r="FM35" s="103"/>
      <c r="FN35" s="103"/>
    </row>
    <row r="36" spans="1:170" s="102" customFormat="1">
      <c r="A36" s="120"/>
      <c r="B36" s="121"/>
      <c r="C36" s="121" t="str">
        <f>'Price guide'!C35</f>
        <v>Agip Holdorf</v>
      </c>
      <c r="D36" s="121"/>
      <c r="E36" s="128"/>
      <c r="F36" s="122"/>
      <c r="G36" s="121"/>
      <c r="H36" s="123">
        <f>'Price guide'!G35</f>
        <v>1.1924369747899159</v>
      </c>
      <c r="I36" s="124"/>
      <c r="J36" s="125">
        <f>'Price guide'!P$32</f>
        <v>0.19</v>
      </c>
      <c r="K36" s="125"/>
      <c r="L36" s="126"/>
      <c r="M36" s="127" t="str">
        <f>'Price guide'!M35</f>
        <v xml:space="preserve">Holdorf, Zum Hansa-center 3 </v>
      </c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  <c r="BD36" s="103"/>
      <c r="BE36" s="103"/>
      <c r="BF36" s="103"/>
      <c r="BG36" s="103"/>
      <c r="BH36" s="103"/>
      <c r="BI36" s="103"/>
      <c r="BJ36" s="103"/>
      <c r="BK36" s="103"/>
      <c r="BL36" s="103"/>
      <c r="BM36" s="103"/>
      <c r="BN36" s="103"/>
      <c r="BO36" s="103"/>
      <c r="BP36" s="103"/>
      <c r="BQ36" s="103"/>
      <c r="BR36" s="103"/>
      <c r="BS36" s="103"/>
      <c r="BT36" s="103"/>
      <c r="BU36" s="103"/>
      <c r="BV36" s="103"/>
      <c r="BW36" s="103"/>
      <c r="BX36" s="103"/>
      <c r="BY36" s="103"/>
      <c r="BZ36" s="103"/>
      <c r="CA36" s="103"/>
      <c r="CB36" s="103"/>
      <c r="CC36" s="103"/>
      <c r="CD36" s="103"/>
      <c r="CE36" s="103"/>
      <c r="CF36" s="103"/>
      <c r="CG36" s="103"/>
      <c r="CH36" s="103"/>
      <c r="CI36" s="103"/>
      <c r="CJ36" s="103"/>
      <c r="CK36" s="103"/>
      <c r="CL36" s="103"/>
      <c r="CM36" s="103"/>
      <c r="CN36" s="103"/>
      <c r="CO36" s="103"/>
      <c r="CP36" s="103"/>
      <c r="CQ36" s="103"/>
      <c r="CR36" s="103"/>
      <c r="CS36" s="103"/>
      <c r="CT36" s="103"/>
      <c r="CU36" s="103"/>
      <c r="CV36" s="103"/>
      <c r="CW36" s="103"/>
      <c r="CX36" s="103"/>
      <c r="CY36" s="103"/>
      <c r="CZ36" s="103"/>
      <c r="DA36" s="103"/>
      <c r="DB36" s="103"/>
      <c r="DC36" s="103"/>
      <c r="DD36" s="103"/>
      <c r="DE36" s="103"/>
      <c r="DF36" s="103"/>
      <c r="DG36" s="103"/>
      <c r="DH36" s="103"/>
      <c r="DI36" s="103"/>
      <c r="DJ36" s="103"/>
      <c r="DK36" s="103"/>
      <c r="DL36" s="103"/>
      <c r="DM36" s="103"/>
      <c r="DN36" s="103"/>
      <c r="DO36" s="103"/>
      <c r="DP36" s="103"/>
      <c r="DQ36" s="103"/>
      <c r="DR36" s="103"/>
      <c r="DS36" s="103"/>
      <c r="DT36" s="103"/>
      <c r="DU36" s="103"/>
      <c r="DV36" s="103"/>
      <c r="DW36" s="103"/>
      <c r="DX36" s="103"/>
      <c r="DY36" s="103"/>
      <c r="DZ36" s="103"/>
      <c r="EA36" s="103"/>
      <c r="EB36" s="103"/>
      <c r="EC36" s="103"/>
      <c r="ED36" s="103"/>
      <c r="EE36" s="103"/>
      <c r="EF36" s="103"/>
      <c r="EG36" s="103"/>
      <c r="EH36" s="103"/>
      <c r="EI36" s="103"/>
      <c r="EJ36" s="103"/>
      <c r="EK36" s="103"/>
      <c r="EL36" s="103"/>
      <c r="EM36" s="103"/>
      <c r="EN36" s="103"/>
      <c r="EO36" s="103"/>
      <c r="EP36" s="103"/>
      <c r="EQ36" s="103"/>
      <c r="ER36" s="103"/>
      <c r="ES36" s="103"/>
      <c r="ET36" s="103"/>
      <c r="EU36" s="103"/>
      <c r="EV36" s="103"/>
      <c r="EW36" s="103"/>
      <c r="EX36" s="103"/>
      <c r="EY36" s="103"/>
      <c r="EZ36" s="103"/>
      <c r="FA36" s="103"/>
      <c r="FB36" s="103"/>
      <c r="FC36" s="103"/>
      <c r="FD36" s="103"/>
      <c r="FE36" s="103"/>
      <c r="FF36" s="103"/>
      <c r="FG36" s="103"/>
      <c r="FH36" s="103"/>
      <c r="FI36" s="103"/>
      <c r="FJ36" s="103"/>
      <c r="FK36" s="103"/>
      <c r="FL36" s="103"/>
      <c r="FM36" s="103"/>
      <c r="FN36" s="103"/>
    </row>
    <row r="37" spans="1:170" s="102" customFormat="1">
      <c r="A37" s="120" t="s">
        <v>4</v>
      </c>
      <c r="B37" s="121"/>
      <c r="C37" s="121" t="str">
        <f>'Price guide'!C36</f>
        <v>Average</v>
      </c>
      <c r="D37" s="121"/>
      <c r="E37" s="121"/>
      <c r="F37" s="122"/>
      <c r="G37" s="121"/>
      <c r="H37" s="123">
        <f>'Price guide'!G36</f>
        <v>1.1504065040650406</v>
      </c>
      <c r="I37" s="124"/>
      <c r="J37" s="125">
        <f>'Price guide'!P33</f>
        <v>0.23</v>
      </c>
      <c r="K37" s="125"/>
      <c r="L37" s="126"/>
      <c r="M37" s="127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103"/>
      <c r="BD37" s="103"/>
      <c r="BE37" s="103"/>
      <c r="BF37" s="103"/>
      <c r="BG37" s="103"/>
      <c r="BH37" s="103"/>
      <c r="BI37" s="103"/>
      <c r="BJ37" s="103"/>
      <c r="BK37" s="103"/>
      <c r="BL37" s="103"/>
      <c r="BM37" s="103"/>
      <c r="BN37" s="103"/>
      <c r="BO37" s="103"/>
      <c r="BP37" s="103"/>
      <c r="BQ37" s="103"/>
      <c r="BR37" s="103"/>
      <c r="BS37" s="103"/>
      <c r="BT37" s="103"/>
      <c r="BU37" s="103"/>
      <c r="BV37" s="103"/>
      <c r="BW37" s="103"/>
      <c r="BX37" s="103"/>
      <c r="BY37" s="103"/>
      <c r="BZ37" s="103"/>
      <c r="CA37" s="103"/>
      <c r="CB37" s="103"/>
      <c r="CC37" s="103"/>
      <c r="CD37" s="103"/>
      <c r="CE37" s="103"/>
      <c r="CF37" s="103"/>
      <c r="CG37" s="103"/>
      <c r="CH37" s="103"/>
      <c r="CI37" s="103"/>
      <c r="CJ37" s="103"/>
      <c r="CK37" s="103"/>
      <c r="CL37" s="103"/>
      <c r="CM37" s="103"/>
      <c r="CN37" s="103"/>
      <c r="CO37" s="103"/>
      <c r="CP37" s="103"/>
      <c r="CQ37" s="103"/>
      <c r="CR37" s="103"/>
      <c r="CS37" s="103"/>
      <c r="CT37" s="103"/>
      <c r="CU37" s="103"/>
      <c r="CV37" s="103"/>
      <c r="CW37" s="103"/>
      <c r="CX37" s="103"/>
      <c r="CY37" s="103"/>
      <c r="CZ37" s="103"/>
      <c r="DA37" s="103"/>
      <c r="DB37" s="103"/>
      <c r="DC37" s="103"/>
      <c r="DD37" s="103"/>
      <c r="DE37" s="103"/>
      <c r="DF37" s="103"/>
      <c r="DG37" s="103"/>
      <c r="DH37" s="103"/>
      <c r="DI37" s="103"/>
      <c r="DJ37" s="103"/>
      <c r="DK37" s="103"/>
      <c r="DL37" s="103"/>
      <c r="DM37" s="103"/>
      <c r="DN37" s="103"/>
      <c r="DO37" s="103"/>
      <c r="DP37" s="103"/>
      <c r="DQ37" s="103"/>
      <c r="DR37" s="103"/>
      <c r="DS37" s="103"/>
      <c r="DT37" s="103"/>
      <c r="DU37" s="103"/>
      <c r="DV37" s="103"/>
      <c r="DW37" s="103"/>
      <c r="DX37" s="103"/>
      <c r="DY37" s="103"/>
      <c r="DZ37" s="103"/>
      <c r="EA37" s="103"/>
      <c r="EB37" s="103"/>
      <c r="EC37" s="103"/>
      <c r="ED37" s="103"/>
      <c r="EE37" s="103"/>
      <c r="EF37" s="103"/>
      <c r="EG37" s="103"/>
      <c r="EH37" s="103"/>
      <c r="EI37" s="103"/>
      <c r="EJ37" s="103"/>
      <c r="EK37" s="103"/>
      <c r="EL37" s="103"/>
      <c r="EM37" s="103"/>
      <c r="EN37" s="103"/>
      <c r="EO37" s="103"/>
      <c r="EP37" s="103"/>
      <c r="EQ37" s="103"/>
      <c r="ER37" s="103"/>
      <c r="ES37" s="103"/>
      <c r="ET37" s="103"/>
      <c r="EU37" s="103"/>
      <c r="EV37" s="103"/>
      <c r="EW37" s="103"/>
      <c r="EX37" s="103"/>
      <c r="EY37" s="103"/>
      <c r="EZ37" s="103"/>
      <c r="FA37" s="103"/>
      <c r="FB37" s="103"/>
      <c r="FC37" s="103"/>
      <c r="FD37" s="103"/>
      <c r="FE37" s="103"/>
      <c r="FF37" s="103"/>
      <c r="FG37" s="103"/>
      <c r="FH37" s="103"/>
      <c r="FI37" s="103"/>
      <c r="FJ37" s="103"/>
      <c r="FK37" s="103"/>
      <c r="FL37" s="103"/>
      <c r="FM37" s="103"/>
      <c r="FN37" s="103"/>
    </row>
    <row r="38" spans="1:170" s="102" customFormat="1">
      <c r="A38" s="120" t="s">
        <v>35</v>
      </c>
      <c r="B38" s="121"/>
      <c r="C38" s="121" t="str">
        <f>'Price guide'!C37</f>
        <v xml:space="preserve">Venlo  </v>
      </c>
      <c r="D38" s="121"/>
      <c r="E38" s="128"/>
      <c r="F38" s="122"/>
      <c r="G38" s="121"/>
      <c r="H38" s="123">
        <f>'Price guide'!G37</f>
        <v>1.1950413223140497</v>
      </c>
      <c r="I38" s="124"/>
      <c r="J38" s="125">
        <f>'Price guide'!P$34</f>
        <v>0.21</v>
      </c>
      <c r="K38" s="125"/>
      <c r="L38" s="126"/>
      <c r="M38" s="127" t="str">
        <f>'Price guide'!M37</f>
        <v>A1 close to Venlo</v>
      </c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  <c r="BD38" s="103"/>
      <c r="BE38" s="103"/>
      <c r="BF38" s="103"/>
      <c r="BG38" s="103"/>
      <c r="BH38" s="103"/>
      <c r="BI38" s="103"/>
      <c r="BJ38" s="103"/>
      <c r="BK38" s="103"/>
      <c r="BL38" s="103"/>
      <c r="BM38" s="103"/>
      <c r="BN38" s="103"/>
      <c r="BO38" s="103"/>
      <c r="BP38" s="103"/>
      <c r="BQ38" s="103"/>
      <c r="BR38" s="103"/>
      <c r="BS38" s="103"/>
      <c r="BT38" s="103"/>
      <c r="BU38" s="103"/>
      <c r="BV38" s="103"/>
      <c r="BW38" s="103"/>
      <c r="BX38" s="103"/>
      <c r="BY38" s="103"/>
      <c r="BZ38" s="103"/>
      <c r="CA38" s="103"/>
      <c r="CB38" s="103"/>
      <c r="CC38" s="103"/>
      <c r="CD38" s="103"/>
      <c r="CE38" s="103"/>
      <c r="CF38" s="103"/>
      <c r="CG38" s="103"/>
      <c r="CH38" s="103"/>
      <c r="CI38" s="103"/>
      <c r="CJ38" s="103"/>
      <c r="CK38" s="103"/>
      <c r="CL38" s="103"/>
      <c r="CM38" s="103"/>
      <c r="CN38" s="103"/>
      <c r="CO38" s="103"/>
      <c r="CP38" s="103"/>
      <c r="CQ38" s="103"/>
      <c r="CR38" s="103"/>
      <c r="CS38" s="103"/>
      <c r="CT38" s="103"/>
      <c r="CU38" s="103"/>
      <c r="CV38" s="103"/>
      <c r="CW38" s="103"/>
      <c r="CX38" s="103"/>
      <c r="CY38" s="103"/>
      <c r="CZ38" s="103"/>
      <c r="DA38" s="103"/>
      <c r="DB38" s="103"/>
      <c r="DC38" s="103"/>
      <c r="DD38" s="103"/>
      <c r="DE38" s="103"/>
      <c r="DF38" s="103"/>
      <c r="DG38" s="103"/>
      <c r="DH38" s="103"/>
      <c r="DI38" s="103"/>
      <c r="DJ38" s="103"/>
      <c r="DK38" s="103"/>
      <c r="DL38" s="103"/>
      <c r="DM38" s="103"/>
      <c r="DN38" s="103"/>
      <c r="DO38" s="103"/>
      <c r="DP38" s="103"/>
      <c r="DQ38" s="103"/>
      <c r="DR38" s="103"/>
      <c r="DS38" s="103"/>
      <c r="DT38" s="103"/>
      <c r="DU38" s="103"/>
      <c r="DV38" s="103"/>
      <c r="DW38" s="103"/>
      <c r="DX38" s="103"/>
      <c r="DY38" s="103"/>
      <c r="DZ38" s="103"/>
      <c r="EA38" s="103"/>
      <c r="EB38" s="103"/>
      <c r="EC38" s="103"/>
      <c r="ED38" s="103"/>
      <c r="EE38" s="103"/>
      <c r="EF38" s="103"/>
      <c r="EG38" s="103"/>
      <c r="EH38" s="103"/>
      <c r="EI38" s="103"/>
      <c r="EJ38" s="103"/>
      <c r="EK38" s="103"/>
      <c r="EL38" s="103"/>
      <c r="EM38" s="103"/>
      <c r="EN38" s="103"/>
      <c r="EO38" s="103"/>
      <c r="EP38" s="103"/>
      <c r="EQ38" s="103"/>
      <c r="ER38" s="103"/>
      <c r="ES38" s="103"/>
      <c r="ET38" s="103"/>
      <c r="EU38" s="103"/>
      <c r="EV38" s="103"/>
      <c r="EW38" s="103"/>
      <c r="EX38" s="103"/>
      <c r="EY38" s="103"/>
      <c r="EZ38" s="103"/>
      <c r="FA38" s="103"/>
      <c r="FB38" s="103"/>
      <c r="FC38" s="103"/>
      <c r="FD38" s="103"/>
      <c r="FE38" s="103"/>
      <c r="FF38" s="103"/>
      <c r="FG38" s="103"/>
      <c r="FH38" s="103"/>
      <c r="FI38" s="103"/>
      <c r="FJ38" s="103"/>
      <c r="FK38" s="103"/>
      <c r="FL38" s="103"/>
      <c r="FM38" s="103"/>
      <c r="FN38" s="103"/>
    </row>
    <row r="39" spans="1:170" s="102" customFormat="1">
      <c r="A39" s="120"/>
      <c r="B39" s="121"/>
      <c r="C39" s="121" t="str">
        <f>'Price guide'!C38</f>
        <v>Breda Autodieseloil</v>
      </c>
      <c r="D39" s="121"/>
      <c r="E39" s="128"/>
      <c r="F39" s="122"/>
      <c r="G39" s="121"/>
      <c r="H39" s="123">
        <f>'Price guide'!G38</f>
        <v>0</v>
      </c>
      <c r="I39" s="124"/>
      <c r="J39" s="125">
        <f>'Price guide'!P$34</f>
        <v>0.21</v>
      </c>
      <c r="K39" s="125"/>
      <c r="L39" s="126"/>
      <c r="M39" s="127" t="str">
        <f>'Price guide'!M38</f>
        <v>Breda</v>
      </c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103"/>
      <c r="BD39" s="103"/>
      <c r="BE39" s="103"/>
      <c r="BF39" s="103"/>
      <c r="BG39" s="103"/>
      <c r="BH39" s="103"/>
      <c r="BI39" s="103"/>
      <c r="BJ39" s="103"/>
      <c r="BK39" s="103"/>
      <c r="BL39" s="103"/>
      <c r="BM39" s="103"/>
      <c r="BN39" s="103"/>
      <c r="BO39" s="103"/>
      <c r="BP39" s="103"/>
      <c r="BQ39" s="103"/>
      <c r="BR39" s="103"/>
      <c r="BS39" s="103"/>
      <c r="BT39" s="103"/>
      <c r="BU39" s="103"/>
      <c r="BV39" s="103"/>
      <c r="BW39" s="103"/>
      <c r="BX39" s="103"/>
      <c r="BY39" s="103"/>
      <c r="BZ39" s="103"/>
      <c r="CA39" s="103"/>
      <c r="CB39" s="103"/>
      <c r="CC39" s="103"/>
      <c r="CD39" s="103"/>
      <c r="CE39" s="103"/>
      <c r="CF39" s="103"/>
      <c r="CG39" s="103"/>
      <c r="CH39" s="103"/>
      <c r="CI39" s="103"/>
      <c r="CJ39" s="103"/>
      <c r="CK39" s="103"/>
      <c r="CL39" s="103"/>
      <c r="CM39" s="103"/>
      <c r="CN39" s="103"/>
      <c r="CO39" s="103"/>
      <c r="CP39" s="103"/>
      <c r="CQ39" s="103"/>
      <c r="CR39" s="103"/>
      <c r="CS39" s="103"/>
      <c r="CT39" s="103"/>
      <c r="CU39" s="103"/>
      <c r="CV39" s="103"/>
      <c r="CW39" s="103"/>
      <c r="CX39" s="103"/>
      <c r="CY39" s="103"/>
      <c r="CZ39" s="103"/>
      <c r="DA39" s="103"/>
      <c r="DB39" s="103"/>
      <c r="DC39" s="103"/>
      <c r="DD39" s="103"/>
      <c r="DE39" s="103"/>
      <c r="DF39" s="103"/>
      <c r="DG39" s="103"/>
      <c r="DH39" s="103"/>
      <c r="DI39" s="103"/>
      <c r="DJ39" s="103"/>
      <c r="DK39" s="103"/>
      <c r="DL39" s="103"/>
      <c r="DM39" s="103"/>
      <c r="DN39" s="103"/>
      <c r="DO39" s="103"/>
      <c r="DP39" s="103"/>
      <c r="DQ39" s="103"/>
      <c r="DR39" s="103"/>
      <c r="DS39" s="103"/>
      <c r="DT39" s="103"/>
      <c r="DU39" s="103"/>
      <c r="DV39" s="103"/>
      <c r="DW39" s="103"/>
      <c r="DX39" s="103"/>
      <c r="DY39" s="103"/>
      <c r="DZ39" s="103"/>
      <c r="EA39" s="103"/>
      <c r="EB39" s="103"/>
      <c r="EC39" s="103"/>
      <c r="ED39" s="103"/>
      <c r="EE39" s="103"/>
      <c r="EF39" s="103"/>
      <c r="EG39" s="103"/>
      <c r="EH39" s="103"/>
      <c r="EI39" s="103"/>
      <c r="EJ39" s="103"/>
      <c r="EK39" s="103"/>
      <c r="EL39" s="103"/>
      <c r="EM39" s="103"/>
      <c r="EN39" s="103"/>
      <c r="EO39" s="103"/>
      <c r="EP39" s="103"/>
      <c r="EQ39" s="103"/>
      <c r="ER39" s="103"/>
      <c r="ES39" s="103"/>
      <c r="ET39" s="103"/>
      <c r="EU39" s="103"/>
      <c r="EV39" s="103"/>
      <c r="EW39" s="103"/>
      <c r="EX39" s="103"/>
      <c r="EY39" s="103"/>
      <c r="EZ39" s="103"/>
      <c r="FA39" s="103"/>
      <c r="FB39" s="103"/>
      <c r="FC39" s="103"/>
      <c r="FD39" s="103"/>
      <c r="FE39" s="103"/>
      <c r="FF39" s="103"/>
      <c r="FG39" s="103"/>
      <c r="FH39" s="103"/>
      <c r="FI39" s="103"/>
      <c r="FJ39" s="103"/>
      <c r="FK39" s="103"/>
      <c r="FL39" s="103"/>
      <c r="FM39" s="103"/>
      <c r="FN39" s="103"/>
    </row>
    <row r="40" spans="1:170" s="102" customFormat="1">
      <c r="A40" s="120" t="s">
        <v>26</v>
      </c>
      <c r="B40" s="121"/>
      <c r="C40" s="121" t="str">
        <f>'Price guide'!C39</f>
        <v>Average Prices</v>
      </c>
      <c r="D40" s="121"/>
      <c r="E40" s="121"/>
      <c r="F40" s="122"/>
      <c r="G40" s="121"/>
      <c r="H40" s="123">
        <f>'Price guide'!G39</f>
        <v>1.0685386518536486</v>
      </c>
      <c r="I40" s="124"/>
      <c r="J40" s="125">
        <f>'Price guide'!P35</f>
        <v>0.27</v>
      </c>
      <c r="K40" s="125"/>
      <c r="L40" s="126"/>
      <c r="M40" s="127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  <c r="AT40" s="103"/>
      <c r="AU40" s="103"/>
      <c r="AV40" s="103"/>
      <c r="AW40" s="103"/>
      <c r="AX40" s="103"/>
      <c r="AY40" s="103"/>
      <c r="AZ40" s="103"/>
      <c r="BA40" s="103"/>
      <c r="BB40" s="103"/>
      <c r="BC40" s="103"/>
      <c r="BD40" s="103"/>
      <c r="BE40" s="103"/>
      <c r="BF40" s="103"/>
      <c r="BG40" s="103"/>
      <c r="BH40" s="103"/>
      <c r="BI40" s="103"/>
      <c r="BJ40" s="103"/>
      <c r="BK40" s="103"/>
      <c r="BL40" s="103"/>
      <c r="BM40" s="103"/>
      <c r="BN40" s="103"/>
      <c r="BO40" s="103"/>
      <c r="BP40" s="103"/>
      <c r="BQ40" s="103"/>
      <c r="BR40" s="103"/>
      <c r="BS40" s="103"/>
      <c r="BT40" s="103"/>
      <c r="BU40" s="103"/>
      <c r="BV40" s="103"/>
      <c r="BW40" s="103"/>
      <c r="BX40" s="103"/>
      <c r="BY40" s="103"/>
      <c r="BZ40" s="103"/>
      <c r="CA40" s="103"/>
      <c r="CB40" s="103"/>
      <c r="CC40" s="103"/>
      <c r="CD40" s="103"/>
      <c r="CE40" s="103"/>
      <c r="CF40" s="103"/>
      <c r="CG40" s="103"/>
      <c r="CH40" s="103"/>
      <c r="CI40" s="103"/>
      <c r="CJ40" s="103"/>
      <c r="CK40" s="103"/>
      <c r="CL40" s="103"/>
      <c r="CM40" s="103"/>
      <c r="CN40" s="103"/>
      <c r="CO40" s="103"/>
      <c r="CP40" s="103"/>
      <c r="CQ40" s="103"/>
      <c r="CR40" s="103"/>
      <c r="CS40" s="103"/>
      <c r="CT40" s="103"/>
      <c r="CU40" s="103"/>
      <c r="CV40" s="103"/>
      <c r="CW40" s="103"/>
      <c r="CX40" s="103"/>
      <c r="CY40" s="103"/>
      <c r="CZ40" s="103"/>
      <c r="DA40" s="103"/>
      <c r="DB40" s="103"/>
      <c r="DC40" s="103"/>
      <c r="DD40" s="103"/>
      <c r="DE40" s="103"/>
      <c r="DF40" s="103"/>
      <c r="DG40" s="103"/>
      <c r="DH40" s="103"/>
      <c r="DI40" s="103"/>
      <c r="DJ40" s="103"/>
      <c r="DK40" s="103"/>
      <c r="DL40" s="103"/>
      <c r="DM40" s="103"/>
      <c r="DN40" s="103"/>
      <c r="DO40" s="103"/>
      <c r="DP40" s="103"/>
      <c r="DQ40" s="103"/>
      <c r="DR40" s="103"/>
      <c r="DS40" s="103"/>
      <c r="DT40" s="103"/>
      <c r="DU40" s="103"/>
      <c r="DV40" s="103"/>
      <c r="DW40" s="103"/>
      <c r="DX40" s="103"/>
      <c r="DY40" s="103"/>
      <c r="DZ40" s="103"/>
      <c r="EA40" s="103"/>
      <c r="EB40" s="103"/>
      <c r="EC40" s="103"/>
      <c r="ED40" s="103"/>
      <c r="EE40" s="103"/>
      <c r="EF40" s="103"/>
      <c r="EG40" s="103"/>
      <c r="EH40" s="103"/>
      <c r="EI40" s="103"/>
      <c r="EJ40" s="103"/>
      <c r="EK40" s="103"/>
      <c r="EL40" s="103"/>
      <c r="EM40" s="103"/>
      <c r="EN40" s="103"/>
      <c r="EO40" s="103"/>
      <c r="EP40" s="103"/>
      <c r="EQ40" s="103"/>
      <c r="ER40" s="103"/>
      <c r="ES40" s="103"/>
      <c r="ET40" s="103"/>
      <c r="EU40" s="103"/>
      <c r="EV40" s="103"/>
      <c r="EW40" s="103"/>
      <c r="EX40" s="103"/>
      <c r="EY40" s="103"/>
      <c r="EZ40" s="103"/>
      <c r="FA40" s="103"/>
      <c r="FB40" s="103"/>
      <c r="FC40" s="103"/>
      <c r="FD40" s="103"/>
      <c r="FE40" s="103"/>
      <c r="FF40" s="103"/>
      <c r="FG40" s="103"/>
      <c r="FH40" s="103"/>
      <c r="FI40" s="103"/>
      <c r="FJ40" s="103"/>
      <c r="FK40" s="103"/>
      <c r="FL40" s="103"/>
      <c r="FM40" s="103"/>
      <c r="FN40" s="103"/>
    </row>
    <row r="41" spans="1:170" s="102" customFormat="1">
      <c r="A41" s="120" t="s">
        <v>38</v>
      </c>
      <c r="B41" s="121"/>
      <c r="C41" s="121" t="str">
        <f>'Price guide'!C40</f>
        <v>General</v>
      </c>
      <c r="D41" s="121"/>
      <c r="E41" s="121"/>
      <c r="F41" s="122"/>
      <c r="G41" s="121"/>
      <c r="H41" s="123">
        <f>'Price guide'!G40</f>
        <v>1.3778688524590164</v>
      </c>
      <c r="I41" s="124"/>
      <c r="J41" s="125">
        <f>'Price guide'!P36</f>
        <v>0.22</v>
      </c>
      <c r="K41" s="125"/>
      <c r="L41" s="126"/>
      <c r="M41" s="127" t="str">
        <f>'Price guide'!M40</f>
        <v>A1 after Milan</v>
      </c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  <c r="BC41" s="103"/>
      <c r="BD41" s="103"/>
      <c r="BE41" s="103"/>
      <c r="BF41" s="103"/>
      <c r="BG41" s="103"/>
      <c r="BH41" s="103"/>
      <c r="BI41" s="103"/>
      <c r="BJ41" s="103"/>
      <c r="BK41" s="103"/>
      <c r="BL41" s="103"/>
      <c r="BM41" s="103"/>
      <c r="BN41" s="103"/>
      <c r="BO41" s="103"/>
      <c r="BP41" s="103"/>
      <c r="BQ41" s="103"/>
      <c r="BR41" s="103"/>
      <c r="BS41" s="103"/>
      <c r="BT41" s="103"/>
      <c r="BU41" s="103"/>
      <c r="BV41" s="103"/>
      <c r="BW41" s="103"/>
      <c r="BX41" s="103"/>
      <c r="BY41" s="103"/>
      <c r="BZ41" s="103"/>
      <c r="CA41" s="103"/>
      <c r="CB41" s="103"/>
      <c r="CC41" s="103"/>
      <c r="CD41" s="103"/>
      <c r="CE41" s="103"/>
      <c r="CF41" s="103"/>
      <c r="CG41" s="103"/>
      <c r="CH41" s="103"/>
      <c r="CI41" s="103"/>
      <c r="CJ41" s="103"/>
      <c r="CK41" s="103"/>
      <c r="CL41" s="103"/>
      <c r="CM41" s="103"/>
      <c r="CN41" s="103"/>
      <c r="CO41" s="103"/>
      <c r="CP41" s="103"/>
      <c r="CQ41" s="103"/>
      <c r="CR41" s="103"/>
      <c r="CS41" s="103"/>
      <c r="CT41" s="103"/>
      <c r="CU41" s="103"/>
      <c r="CV41" s="103"/>
      <c r="CW41" s="103"/>
      <c r="CX41" s="103"/>
      <c r="CY41" s="103"/>
      <c r="CZ41" s="103"/>
      <c r="DA41" s="103"/>
      <c r="DB41" s="103"/>
      <c r="DC41" s="103"/>
      <c r="DD41" s="103"/>
      <c r="DE41" s="103"/>
      <c r="DF41" s="103"/>
      <c r="DG41" s="103"/>
      <c r="DH41" s="103"/>
      <c r="DI41" s="103"/>
      <c r="DJ41" s="103"/>
      <c r="DK41" s="103"/>
      <c r="DL41" s="103"/>
      <c r="DM41" s="103"/>
      <c r="DN41" s="103"/>
      <c r="DO41" s="103"/>
      <c r="DP41" s="103"/>
      <c r="DQ41" s="103"/>
      <c r="DR41" s="103"/>
      <c r="DS41" s="103"/>
      <c r="DT41" s="103"/>
      <c r="DU41" s="103"/>
      <c r="DV41" s="103"/>
      <c r="DW41" s="103"/>
      <c r="DX41" s="103"/>
      <c r="DY41" s="103"/>
      <c r="DZ41" s="103"/>
      <c r="EA41" s="103"/>
      <c r="EB41" s="103"/>
      <c r="EC41" s="103"/>
      <c r="ED41" s="103"/>
      <c r="EE41" s="103"/>
      <c r="EF41" s="103"/>
      <c r="EG41" s="103"/>
      <c r="EH41" s="103"/>
      <c r="EI41" s="103"/>
      <c r="EJ41" s="103"/>
      <c r="EK41" s="103"/>
      <c r="EL41" s="103"/>
      <c r="EM41" s="103"/>
      <c r="EN41" s="103"/>
      <c r="EO41" s="103"/>
      <c r="EP41" s="103"/>
      <c r="EQ41" s="103"/>
      <c r="ER41" s="103"/>
      <c r="ES41" s="103"/>
      <c r="ET41" s="103"/>
      <c r="EU41" s="103"/>
      <c r="EV41" s="103"/>
      <c r="EW41" s="103"/>
      <c r="EX41" s="103"/>
      <c r="EY41" s="103"/>
      <c r="EZ41" s="103"/>
      <c r="FA41" s="103"/>
      <c r="FB41" s="103"/>
      <c r="FC41" s="103"/>
      <c r="FD41" s="103"/>
      <c r="FE41" s="103"/>
      <c r="FF41" s="103"/>
      <c r="FG41" s="103"/>
      <c r="FH41" s="103"/>
      <c r="FI41" s="103"/>
      <c r="FJ41" s="103"/>
      <c r="FK41" s="103"/>
      <c r="FL41" s="103"/>
      <c r="FM41" s="103"/>
      <c r="FN41" s="103"/>
    </row>
    <row r="42" spans="1:170" s="102" customFormat="1">
      <c r="A42" s="120" t="s">
        <v>111</v>
      </c>
      <c r="B42" s="121"/>
      <c r="C42" s="121" t="str">
        <f>'Price guide'!C41</f>
        <v>General</v>
      </c>
      <c r="D42" s="121"/>
      <c r="E42" s="121"/>
      <c r="F42" s="122"/>
      <c r="G42" s="121"/>
      <c r="H42" s="123">
        <f>'Price guide'!G41</f>
        <v>1.2634146341463415</v>
      </c>
      <c r="I42" s="124"/>
      <c r="J42" s="125">
        <f>'Price guide'!P37</f>
        <v>0.23</v>
      </c>
      <c r="K42" s="125"/>
      <c r="L42" s="126"/>
      <c r="M42" s="127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  <c r="AR42" s="103"/>
      <c r="AS42" s="103"/>
      <c r="AT42" s="103"/>
      <c r="AU42" s="103"/>
      <c r="AV42" s="103"/>
      <c r="AW42" s="103"/>
      <c r="AX42" s="103"/>
      <c r="AY42" s="103"/>
      <c r="AZ42" s="103"/>
      <c r="BA42" s="103"/>
      <c r="BB42" s="103"/>
      <c r="BC42" s="103"/>
      <c r="BD42" s="103"/>
      <c r="BE42" s="103"/>
      <c r="BF42" s="103"/>
      <c r="BG42" s="103"/>
      <c r="BH42" s="103"/>
      <c r="BI42" s="103"/>
      <c r="BJ42" s="103"/>
      <c r="BK42" s="103"/>
      <c r="BL42" s="103"/>
      <c r="BM42" s="103"/>
      <c r="BN42" s="103"/>
      <c r="BO42" s="103"/>
      <c r="BP42" s="103"/>
      <c r="BQ42" s="103"/>
      <c r="BR42" s="103"/>
      <c r="BS42" s="103"/>
      <c r="BT42" s="103"/>
      <c r="BU42" s="103"/>
      <c r="BV42" s="103"/>
      <c r="BW42" s="103"/>
      <c r="BX42" s="103"/>
      <c r="BY42" s="103"/>
      <c r="BZ42" s="103"/>
      <c r="CA42" s="103"/>
      <c r="CB42" s="103"/>
      <c r="CC42" s="103"/>
      <c r="CD42" s="103"/>
      <c r="CE42" s="103"/>
      <c r="CF42" s="103"/>
      <c r="CG42" s="103"/>
      <c r="CH42" s="103"/>
      <c r="CI42" s="103"/>
      <c r="CJ42" s="103"/>
      <c r="CK42" s="103"/>
      <c r="CL42" s="103"/>
      <c r="CM42" s="103"/>
      <c r="CN42" s="103"/>
      <c r="CO42" s="103"/>
      <c r="CP42" s="103"/>
      <c r="CQ42" s="103"/>
      <c r="CR42" s="103"/>
      <c r="CS42" s="103"/>
      <c r="CT42" s="103"/>
      <c r="CU42" s="103"/>
      <c r="CV42" s="103"/>
      <c r="CW42" s="103"/>
      <c r="CX42" s="103"/>
      <c r="CY42" s="103"/>
      <c r="CZ42" s="103"/>
      <c r="DA42" s="103"/>
      <c r="DB42" s="103"/>
      <c r="DC42" s="103"/>
      <c r="DD42" s="103"/>
      <c r="DE42" s="103"/>
      <c r="DF42" s="103"/>
      <c r="DG42" s="103"/>
      <c r="DH42" s="103"/>
      <c r="DI42" s="103"/>
      <c r="DJ42" s="103"/>
      <c r="DK42" s="103"/>
      <c r="DL42" s="103"/>
      <c r="DM42" s="103"/>
      <c r="DN42" s="103"/>
      <c r="DO42" s="103"/>
      <c r="DP42" s="103"/>
      <c r="DQ42" s="103"/>
      <c r="DR42" s="103"/>
      <c r="DS42" s="103"/>
      <c r="DT42" s="103"/>
      <c r="DU42" s="103"/>
      <c r="DV42" s="103"/>
      <c r="DW42" s="103"/>
      <c r="DX42" s="103"/>
      <c r="DY42" s="103"/>
      <c r="DZ42" s="103"/>
      <c r="EA42" s="103"/>
      <c r="EB42" s="103"/>
      <c r="EC42" s="103"/>
      <c r="ED42" s="103"/>
      <c r="EE42" s="103"/>
      <c r="EF42" s="103"/>
      <c r="EG42" s="103"/>
      <c r="EH42" s="103"/>
      <c r="EI42" s="103"/>
      <c r="EJ42" s="103"/>
      <c r="EK42" s="103"/>
      <c r="EL42" s="103"/>
      <c r="EM42" s="103"/>
      <c r="EN42" s="103"/>
      <c r="EO42" s="103"/>
      <c r="EP42" s="103"/>
      <c r="EQ42" s="103"/>
      <c r="ER42" s="103"/>
      <c r="ES42" s="103"/>
      <c r="ET42" s="103"/>
      <c r="EU42" s="103"/>
      <c r="EV42" s="103"/>
      <c r="EW42" s="103"/>
      <c r="EX42" s="103"/>
      <c r="EY42" s="103"/>
      <c r="EZ42" s="103"/>
      <c r="FA42" s="103"/>
      <c r="FB42" s="103"/>
      <c r="FC42" s="103"/>
      <c r="FD42" s="103"/>
      <c r="FE42" s="103"/>
      <c r="FF42" s="103"/>
      <c r="FG42" s="103"/>
      <c r="FH42" s="103"/>
      <c r="FI42" s="103"/>
      <c r="FJ42" s="103"/>
      <c r="FK42" s="103"/>
      <c r="FL42" s="103"/>
      <c r="FM42" s="103"/>
      <c r="FN42" s="103"/>
    </row>
    <row r="43" spans="1:170" s="102" customFormat="1">
      <c r="A43" s="120" t="s">
        <v>31</v>
      </c>
      <c r="B43" s="121"/>
      <c r="C43" s="121" t="str">
        <f>'Price guide'!C42</f>
        <v>Average Pumpprice </v>
      </c>
      <c r="D43" s="121"/>
      <c r="E43" s="128"/>
      <c r="F43" s="122"/>
      <c r="G43" s="121"/>
      <c r="H43" s="123">
        <f>'Price guide'!G42</f>
        <v>1.0536306961380344</v>
      </c>
      <c r="I43" s="124"/>
      <c r="J43" s="125">
        <f>'Price guide'!P38</f>
        <v>0.21</v>
      </c>
      <c r="K43" s="125"/>
      <c r="L43" s="126"/>
      <c r="M43" s="127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  <c r="AT43" s="103"/>
      <c r="AU43" s="103"/>
      <c r="AV43" s="103"/>
      <c r="AW43" s="103"/>
      <c r="AX43" s="103"/>
      <c r="AY43" s="103"/>
      <c r="AZ43" s="103"/>
      <c r="BA43" s="103"/>
      <c r="BB43" s="103"/>
      <c r="BC43" s="103"/>
      <c r="BD43" s="103"/>
      <c r="BE43" s="103"/>
      <c r="BF43" s="103"/>
      <c r="BG43" s="103"/>
      <c r="BH43" s="103"/>
      <c r="BI43" s="103"/>
      <c r="BJ43" s="103"/>
      <c r="BK43" s="103"/>
      <c r="BL43" s="103"/>
      <c r="BM43" s="103"/>
      <c r="BN43" s="103"/>
      <c r="BO43" s="103"/>
      <c r="BP43" s="103"/>
      <c r="BQ43" s="103"/>
      <c r="BR43" s="103"/>
      <c r="BS43" s="103"/>
      <c r="BT43" s="103"/>
      <c r="BU43" s="103"/>
      <c r="BV43" s="103"/>
      <c r="BW43" s="103"/>
      <c r="BX43" s="103"/>
      <c r="BY43" s="103"/>
      <c r="BZ43" s="103"/>
      <c r="CA43" s="103"/>
      <c r="CB43" s="103"/>
      <c r="CC43" s="103"/>
      <c r="CD43" s="103"/>
      <c r="CE43" s="103"/>
      <c r="CF43" s="103"/>
      <c r="CG43" s="103"/>
      <c r="CH43" s="103"/>
      <c r="CI43" s="103"/>
      <c r="CJ43" s="103"/>
      <c r="CK43" s="103"/>
      <c r="CL43" s="103"/>
      <c r="CM43" s="103"/>
      <c r="CN43" s="103"/>
      <c r="CO43" s="103"/>
      <c r="CP43" s="103"/>
      <c r="CQ43" s="103"/>
      <c r="CR43" s="103"/>
      <c r="CS43" s="103"/>
      <c r="CT43" s="103"/>
      <c r="CU43" s="103"/>
      <c r="CV43" s="103"/>
      <c r="CW43" s="103"/>
      <c r="CX43" s="103"/>
      <c r="CY43" s="103"/>
      <c r="CZ43" s="103"/>
      <c r="DA43" s="103"/>
      <c r="DB43" s="103"/>
      <c r="DC43" s="103"/>
      <c r="DD43" s="103"/>
      <c r="DE43" s="103"/>
      <c r="DF43" s="103"/>
      <c r="DG43" s="103"/>
      <c r="DH43" s="103"/>
      <c r="DI43" s="103"/>
      <c r="DJ43" s="103"/>
      <c r="DK43" s="103"/>
      <c r="DL43" s="103"/>
      <c r="DM43" s="103"/>
      <c r="DN43" s="103"/>
      <c r="DO43" s="103"/>
      <c r="DP43" s="103"/>
      <c r="DQ43" s="103"/>
      <c r="DR43" s="103"/>
      <c r="DS43" s="103"/>
      <c r="DT43" s="103"/>
      <c r="DU43" s="103"/>
      <c r="DV43" s="103"/>
      <c r="DW43" s="103"/>
      <c r="DX43" s="103"/>
      <c r="DY43" s="103"/>
      <c r="DZ43" s="103"/>
      <c r="EA43" s="103"/>
      <c r="EB43" s="103"/>
      <c r="EC43" s="103"/>
      <c r="ED43" s="103"/>
      <c r="EE43" s="103"/>
      <c r="EF43" s="103"/>
      <c r="EG43" s="103"/>
      <c r="EH43" s="103"/>
      <c r="EI43" s="103"/>
      <c r="EJ43" s="103"/>
      <c r="EK43" s="103"/>
      <c r="EL43" s="103"/>
      <c r="EM43" s="103"/>
      <c r="EN43" s="103"/>
      <c r="EO43" s="103"/>
      <c r="EP43" s="103"/>
      <c r="EQ43" s="103"/>
      <c r="ER43" s="103"/>
      <c r="ES43" s="103"/>
      <c r="ET43" s="103"/>
      <c r="EU43" s="103"/>
      <c r="EV43" s="103"/>
      <c r="EW43" s="103"/>
      <c r="EX43" s="103"/>
      <c r="EY43" s="103"/>
      <c r="EZ43" s="103"/>
      <c r="FA43" s="103"/>
      <c r="FB43" s="103"/>
      <c r="FC43" s="103"/>
      <c r="FD43" s="103"/>
      <c r="FE43" s="103"/>
      <c r="FF43" s="103"/>
      <c r="FG43" s="103"/>
      <c r="FH43" s="103"/>
      <c r="FI43" s="103"/>
      <c r="FJ43" s="103"/>
      <c r="FK43" s="103"/>
      <c r="FL43" s="103"/>
      <c r="FM43" s="103"/>
      <c r="FN43" s="103"/>
    </row>
    <row r="44" spans="1:170" s="102" customFormat="1">
      <c r="A44" s="120" t="s">
        <v>82</v>
      </c>
      <c r="B44" s="121"/>
      <c r="C44" s="121" t="str">
        <f>'Price guide'!C43</f>
        <v>list price</v>
      </c>
      <c r="D44" s="121"/>
      <c r="E44" s="128"/>
      <c r="F44" s="122"/>
      <c r="G44" s="121"/>
      <c r="H44" s="123">
        <f>'Price guide'!G43</f>
        <v>1.0842799041046578</v>
      </c>
      <c r="I44" s="124"/>
      <c r="J44" s="125">
        <f>'Price guide'!P39</f>
        <v>0.21</v>
      </c>
      <c r="K44" s="125"/>
      <c r="L44" s="126"/>
      <c r="M44" s="127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  <c r="BD44" s="103"/>
      <c r="BE44" s="103"/>
      <c r="BF44" s="103"/>
      <c r="BG44" s="103"/>
      <c r="BH44" s="103"/>
      <c r="BI44" s="103"/>
      <c r="BJ44" s="103"/>
      <c r="BK44" s="103"/>
      <c r="BL44" s="103"/>
      <c r="BM44" s="103"/>
      <c r="BN44" s="103"/>
      <c r="BO44" s="103"/>
      <c r="BP44" s="103"/>
      <c r="BQ44" s="103"/>
      <c r="BR44" s="103"/>
      <c r="BS44" s="103"/>
      <c r="BT44" s="103"/>
      <c r="BU44" s="103"/>
      <c r="BV44" s="103"/>
      <c r="BW44" s="103"/>
      <c r="BX44" s="103"/>
      <c r="BY44" s="103"/>
      <c r="BZ44" s="103"/>
      <c r="CA44" s="103"/>
      <c r="CB44" s="103"/>
      <c r="CC44" s="103"/>
      <c r="CD44" s="103"/>
      <c r="CE44" s="103"/>
      <c r="CF44" s="103"/>
      <c r="CG44" s="103"/>
      <c r="CH44" s="103"/>
      <c r="CI44" s="103"/>
      <c r="CJ44" s="103"/>
      <c r="CK44" s="103"/>
      <c r="CL44" s="103"/>
      <c r="CM44" s="103"/>
      <c r="CN44" s="103"/>
      <c r="CO44" s="103"/>
      <c r="CP44" s="103"/>
      <c r="CQ44" s="103"/>
      <c r="CR44" s="103"/>
      <c r="CS44" s="103"/>
      <c r="CT44" s="103"/>
      <c r="CU44" s="103"/>
      <c r="CV44" s="103"/>
      <c r="CW44" s="103"/>
      <c r="CX44" s="103"/>
      <c r="CY44" s="103"/>
      <c r="CZ44" s="103"/>
      <c r="DA44" s="103"/>
      <c r="DB44" s="103"/>
      <c r="DC44" s="103"/>
      <c r="DD44" s="103"/>
      <c r="DE44" s="103"/>
      <c r="DF44" s="103"/>
      <c r="DG44" s="103"/>
      <c r="DH44" s="103"/>
      <c r="DI44" s="103"/>
      <c r="DJ44" s="103"/>
      <c r="DK44" s="103"/>
      <c r="DL44" s="103"/>
      <c r="DM44" s="103"/>
      <c r="DN44" s="103"/>
      <c r="DO44" s="103"/>
      <c r="DP44" s="103"/>
      <c r="DQ44" s="103"/>
      <c r="DR44" s="103"/>
      <c r="DS44" s="103"/>
      <c r="DT44" s="103"/>
      <c r="DU44" s="103"/>
      <c r="DV44" s="103"/>
      <c r="DW44" s="103"/>
      <c r="DX44" s="103"/>
      <c r="DY44" s="103"/>
      <c r="DZ44" s="103"/>
      <c r="EA44" s="103"/>
      <c r="EB44" s="103"/>
      <c r="EC44" s="103"/>
      <c r="ED44" s="103"/>
      <c r="EE44" s="103"/>
      <c r="EF44" s="103"/>
      <c r="EG44" s="103"/>
      <c r="EH44" s="103"/>
      <c r="EI44" s="103"/>
      <c r="EJ44" s="103"/>
      <c r="EK44" s="103"/>
      <c r="EL44" s="103"/>
      <c r="EM44" s="103"/>
      <c r="EN44" s="103"/>
      <c r="EO44" s="103"/>
      <c r="EP44" s="103"/>
      <c r="EQ44" s="103"/>
      <c r="ER44" s="103"/>
      <c r="ES44" s="103"/>
      <c r="ET44" s="103"/>
      <c r="EU44" s="103"/>
      <c r="EV44" s="103"/>
      <c r="EW44" s="103"/>
      <c r="EX44" s="103"/>
      <c r="EY44" s="103"/>
      <c r="EZ44" s="103"/>
      <c r="FA44" s="103"/>
      <c r="FB44" s="103"/>
      <c r="FC44" s="103"/>
      <c r="FD44" s="103"/>
      <c r="FE44" s="103"/>
      <c r="FF44" s="103"/>
      <c r="FG44" s="103"/>
      <c r="FH44" s="103"/>
      <c r="FI44" s="103"/>
      <c r="FJ44" s="103"/>
      <c r="FK44" s="103"/>
      <c r="FL44" s="103"/>
      <c r="FM44" s="103"/>
      <c r="FN44" s="103"/>
    </row>
    <row r="45" spans="1:170" s="102" customFormat="1">
      <c r="A45" s="120" t="s">
        <v>44</v>
      </c>
      <c r="B45" s="121"/>
      <c r="C45" s="121" t="str">
        <f>'Price guide'!C44</f>
        <v xml:space="preserve"> </v>
      </c>
      <c r="D45" s="121"/>
      <c r="E45" s="121"/>
      <c r="F45" s="122"/>
      <c r="G45" s="121"/>
      <c r="H45" s="123">
        <f>'Price guide'!G44</f>
        <v>1.0391304347826089</v>
      </c>
      <c r="I45" s="124"/>
      <c r="J45" s="125">
        <f>'Price guide'!P40</f>
        <v>0.15</v>
      </c>
      <c r="K45" s="125"/>
      <c r="L45" s="126"/>
      <c r="M45" s="127" t="str">
        <f>'Price guide'!M44</f>
        <v>A3 south of  Luxembourg</v>
      </c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B45" s="103"/>
      <c r="BC45" s="103"/>
      <c r="BD45" s="103"/>
      <c r="BE45" s="103"/>
      <c r="BF45" s="103"/>
      <c r="BG45" s="103"/>
      <c r="BH45" s="103"/>
      <c r="BI45" s="103"/>
      <c r="BJ45" s="103"/>
      <c r="BK45" s="103"/>
      <c r="BL45" s="103"/>
      <c r="BM45" s="103"/>
      <c r="BN45" s="103"/>
      <c r="BO45" s="103"/>
      <c r="BP45" s="103"/>
      <c r="BQ45" s="103"/>
      <c r="BR45" s="103"/>
      <c r="BS45" s="103"/>
      <c r="BT45" s="103"/>
      <c r="BU45" s="103"/>
      <c r="BV45" s="103"/>
      <c r="BW45" s="103"/>
      <c r="BX45" s="103"/>
      <c r="BY45" s="103"/>
      <c r="BZ45" s="103"/>
      <c r="CA45" s="103"/>
      <c r="CB45" s="103"/>
      <c r="CC45" s="103"/>
      <c r="CD45" s="103"/>
      <c r="CE45" s="103"/>
      <c r="CF45" s="103"/>
      <c r="CG45" s="103"/>
      <c r="CH45" s="103"/>
      <c r="CI45" s="103"/>
      <c r="CJ45" s="103"/>
      <c r="CK45" s="103"/>
      <c r="CL45" s="103"/>
      <c r="CM45" s="103"/>
      <c r="CN45" s="103"/>
      <c r="CO45" s="103"/>
      <c r="CP45" s="103"/>
      <c r="CQ45" s="103"/>
      <c r="CR45" s="103"/>
      <c r="CS45" s="103"/>
      <c r="CT45" s="103"/>
      <c r="CU45" s="103"/>
      <c r="CV45" s="103"/>
      <c r="CW45" s="103"/>
      <c r="CX45" s="103"/>
      <c r="CY45" s="103"/>
      <c r="CZ45" s="103"/>
      <c r="DA45" s="103"/>
      <c r="DB45" s="103"/>
      <c r="DC45" s="103"/>
      <c r="DD45" s="103"/>
      <c r="DE45" s="103"/>
      <c r="DF45" s="103"/>
      <c r="DG45" s="103"/>
      <c r="DH45" s="103"/>
      <c r="DI45" s="103"/>
      <c r="DJ45" s="103"/>
      <c r="DK45" s="103"/>
      <c r="DL45" s="103"/>
      <c r="DM45" s="103"/>
      <c r="DN45" s="103"/>
      <c r="DO45" s="103"/>
      <c r="DP45" s="103"/>
      <c r="DQ45" s="103"/>
      <c r="DR45" s="103"/>
      <c r="DS45" s="103"/>
      <c r="DT45" s="103"/>
      <c r="DU45" s="103"/>
      <c r="DV45" s="103"/>
      <c r="DW45" s="103"/>
      <c r="DX45" s="103"/>
      <c r="DY45" s="103"/>
      <c r="DZ45" s="103"/>
      <c r="EA45" s="103"/>
      <c r="EB45" s="103"/>
      <c r="EC45" s="103"/>
      <c r="ED45" s="103"/>
      <c r="EE45" s="103"/>
      <c r="EF45" s="103"/>
      <c r="EG45" s="103"/>
      <c r="EH45" s="103"/>
      <c r="EI45" s="103"/>
      <c r="EJ45" s="103"/>
      <c r="EK45" s="103"/>
      <c r="EL45" s="103"/>
      <c r="EM45" s="103"/>
      <c r="EN45" s="103"/>
      <c r="EO45" s="103"/>
      <c r="EP45" s="103"/>
      <c r="EQ45" s="103"/>
      <c r="ER45" s="103"/>
      <c r="ES45" s="103"/>
      <c r="ET45" s="103"/>
      <c r="EU45" s="103"/>
      <c r="EV45" s="103"/>
      <c r="EW45" s="103"/>
      <c r="EX45" s="103"/>
      <c r="EY45" s="103"/>
      <c r="EZ45" s="103"/>
      <c r="FA45" s="103"/>
      <c r="FB45" s="103"/>
      <c r="FC45" s="103"/>
      <c r="FD45" s="103"/>
      <c r="FE45" s="103"/>
      <c r="FF45" s="103"/>
      <c r="FG45" s="103"/>
      <c r="FH45" s="103"/>
      <c r="FI45" s="103"/>
      <c r="FJ45" s="103"/>
      <c r="FK45" s="103"/>
      <c r="FL45" s="103"/>
      <c r="FM45" s="103"/>
      <c r="FN45" s="103"/>
    </row>
    <row r="46" spans="1:170" s="102" customFormat="1">
      <c r="A46" s="120" t="s">
        <v>41</v>
      </c>
      <c r="B46" s="121"/>
      <c r="C46" s="121" t="str">
        <f>'Price guide'!C45</f>
        <v xml:space="preserve">list price  </v>
      </c>
      <c r="D46" s="121" t="s">
        <v>101</v>
      </c>
      <c r="E46" s="121"/>
      <c r="F46" s="122">
        <f>'Price guide'!K45</f>
        <v>11.536</v>
      </c>
      <c r="G46" s="121" t="s">
        <v>56</v>
      </c>
      <c r="H46" s="123">
        <f>'Price guide'!G45</f>
        <v>1.3623051487954654</v>
      </c>
      <c r="I46" s="124"/>
      <c r="J46" s="125">
        <f>'Price guide'!P41</f>
        <v>0.25</v>
      </c>
      <c r="K46" s="125"/>
      <c r="L46" s="126"/>
      <c r="M46" s="127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AQ46" s="103"/>
      <c r="AR46" s="103"/>
      <c r="AS46" s="103"/>
      <c r="AT46" s="103"/>
      <c r="AU46" s="103"/>
      <c r="AV46" s="103"/>
      <c r="AW46" s="103"/>
      <c r="AX46" s="103"/>
      <c r="AY46" s="103"/>
      <c r="AZ46" s="103"/>
      <c r="BA46" s="103"/>
      <c r="BB46" s="103"/>
      <c r="BC46" s="103"/>
      <c r="BD46" s="103"/>
      <c r="BE46" s="103"/>
      <c r="BF46" s="103"/>
      <c r="BG46" s="103"/>
      <c r="BH46" s="103"/>
      <c r="BI46" s="103"/>
      <c r="BJ46" s="103"/>
      <c r="BK46" s="103"/>
      <c r="BL46" s="103"/>
      <c r="BM46" s="103"/>
      <c r="BN46" s="103"/>
      <c r="BO46" s="103"/>
      <c r="BP46" s="103"/>
      <c r="BQ46" s="103"/>
      <c r="BR46" s="103"/>
      <c r="BS46" s="103"/>
      <c r="BT46" s="103"/>
      <c r="BU46" s="103"/>
      <c r="BV46" s="103"/>
      <c r="BW46" s="103"/>
      <c r="BX46" s="103"/>
      <c r="BY46" s="103"/>
      <c r="BZ46" s="103"/>
      <c r="CA46" s="103"/>
      <c r="CB46" s="103"/>
      <c r="CC46" s="103"/>
      <c r="CD46" s="103"/>
      <c r="CE46" s="103"/>
      <c r="CF46" s="103"/>
      <c r="CG46" s="103"/>
      <c r="CH46" s="103"/>
      <c r="CI46" s="103"/>
      <c r="CJ46" s="103"/>
      <c r="CK46" s="103"/>
      <c r="CL46" s="103"/>
      <c r="CM46" s="103"/>
      <c r="CN46" s="103"/>
      <c r="CO46" s="103"/>
      <c r="CP46" s="103"/>
      <c r="CQ46" s="103"/>
      <c r="CR46" s="103"/>
      <c r="CS46" s="103"/>
      <c r="CT46" s="103"/>
      <c r="CU46" s="103"/>
      <c r="CV46" s="103"/>
      <c r="CW46" s="103"/>
      <c r="CX46" s="103"/>
      <c r="CY46" s="103"/>
      <c r="CZ46" s="103"/>
      <c r="DA46" s="103"/>
      <c r="DB46" s="103"/>
      <c r="DC46" s="103"/>
      <c r="DD46" s="103"/>
      <c r="DE46" s="103"/>
      <c r="DF46" s="103"/>
      <c r="DG46" s="103"/>
      <c r="DH46" s="103"/>
      <c r="DI46" s="103"/>
      <c r="DJ46" s="103"/>
      <c r="DK46" s="103"/>
      <c r="DL46" s="103"/>
      <c r="DM46" s="103"/>
      <c r="DN46" s="103"/>
      <c r="DO46" s="103"/>
      <c r="DP46" s="103"/>
      <c r="DQ46" s="103"/>
      <c r="DR46" s="103"/>
      <c r="DS46" s="103"/>
      <c r="DT46" s="103"/>
      <c r="DU46" s="103"/>
      <c r="DV46" s="103"/>
      <c r="DW46" s="103"/>
      <c r="DX46" s="103"/>
      <c r="DY46" s="103"/>
      <c r="DZ46" s="103"/>
      <c r="EA46" s="103"/>
      <c r="EB46" s="103"/>
      <c r="EC46" s="103"/>
      <c r="ED46" s="103"/>
      <c r="EE46" s="103"/>
      <c r="EF46" s="103"/>
      <c r="EG46" s="103"/>
      <c r="EH46" s="103"/>
      <c r="EI46" s="103"/>
      <c r="EJ46" s="103"/>
      <c r="EK46" s="103"/>
      <c r="EL46" s="103"/>
      <c r="EM46" s="103"/>
      <c r="EN46" s="103"/>
      <c r="EO46" s="103"/>
      <c r="EP46" s="103"/>
      <c r="EQ46" s="103"/>
      <c r="ER46" s="103"/>
      <c r="ES46" s="103"/>
      <c r="ET46" s="103"/>
      <c r="EU46" s="103"/>
      <c r="EV46" s="103"/>
      <c r="EW46" s="103"/>
      <c r="EX46" s="103"/>
      <c r="EY46" s="103"/>
      <c r="EZ46" s="103"/>
      <c r="FA46" s="103"/>
      <c r="FB46" s="103"/>
      <c r="FC46" s="103"/>
      <c r="FD46" s="103"/>
      <c r="FE46" s="103"/>
      <c r="FF46" s="103"/>
      <c r="FG46" s="103"/>
      <c r="FH46" s="103"/>
      <c r="FI46" s="103"/>
      <c r="FJ46" s="103"/>
      <c r="FK46" s="103"/>
      <c r="FL46" s="103"/>
      <c r="FM46" s="103"/>
      <c r="FN46" s="103"/>
    </row>
    <row r="47" spans="1:170" s="102" customFormat="1">
      <c r="A47" s="120" t="s">
        <v>32</v>
      </c>
      <c r="B47" s="121"/>
      <c r="C47" s="121" t="str">
        <f>'Price guide'!C46</f>
        <v xml:space="preserve">Average  </v>
      </c>
      <c r="D47" s="121" t="s">
        <v>102</v>
      </c>
      <c r="E47" s="121"/>
      <c r="F47" s="122">
        <f>'Price guide'!K46</f>
        <v>4.4390243902439028</v>
      </c>
      <c r="G47" s="121" t="s">
        <v>56</v>
      </c>
      <c r="H47" s="123">
        <f>'Price guide'!G46</f>
        <v>1.049117127586477</v>
      </c>
      <c r="I47" s="124"/>
      <c r="J47" s="125">
        <f>'Price guide'!P42</f>
        <v>0.23</v>
      </c>
      <c r="K47" s="125"/>
      <c r="L47" s="126"/>
      <c r="M47" s="127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103"/>
      <c r="AS47" s="103"/>
      <c r="AT47" s="103"/>
      <c r="AU47" s="103"/>
      <c r="AV47" s="103"/>
      <c r="AW47" s="103"/>
      <c r="AX47" s="103"/>
      <c r="AY47" s="103"/>
      <c r="AZ47" s="103"/>
      <c r="BA47" s="103"/>
      <c r="BB47" s="103"/>
      <c r="BC47" s="103"/>
      <c r="BD47" s="103"/>
      <c r="BE47" s="103"/>
      <c r="BF47" s="103"/>
      <c r="BG47" s="103"/>
      <c r="BH47" s="103"/>
      <c r="BI47" s="103"/>
      <c r="BJ47" s="103"/>
      <c r="BK47" s="103"/>
      <c r="BL47" s="103"/>
      <c r="BM47" s="103"/>
      <c r="BN47" s="103"/>
      <c r="BO47" s="103"/>
      <c r="BP47" s="103"/>
      <c r="BQ47" s="103"/>
      <c r="BR47" s="103"/>
      <c r="BS47" s="103"/>
      <c r="BT47" s="103"/>
      <c r="BU47" s="103"/>
      <c r="BV47" s="103"/>
      <c r="BW47" s="103"/>
      <c r="BX47" s="103"/>
      <c r="BY47" s="103"/>
      <c r="BZ47" s="103"/>
      <c r="CA47" s="103"/>
      <c r="CB47" s="103"/>
      <c r="CC47" s="103"/>
      <c r="CD47" s="103"/>
      <c r="CE47" s="103"/>
      <c r="CF47" s="103"/>
      <c r="CG47" s="103"/>
      <c r="CH47" s="103"/>
      <c r="CI47" s="103"/>
      <c r="CJ47" s="103"/>
      <c r="CK47" s="103"/>
      <c r="CL47" s="103"/>
      <c r="CM47" s="103"/>
      <c r="CN47" s="103"/>
      <c r="CO47" s="103"/>
      <c r="CP47" s="103"/>
      <c r="CQ47" s="103"/>
      <c r="CR47" s="103"/>
      <c r="CS47" s="103"/>
      <c r="CT47" s="103"/>
      <c r="CU47" s="103"/>
      <c r="CV47" s="103"/>
      <c r="CW47" s="103"/>
      <c r="CX47" s="103"/>
      <c r="CY47" s="103"/>
      <c r="CZ47" s="103"/>
      <c r="DA47" s="103"/>
      <c r="DB47" s="103"/>
      <c r="DC47" s="103"/>
      <c r="DD47" s="103"/>
      <c r="DE47" s="103"/>
      <c r="DF47" s="103"/>
      <c r="DG47" s="103"/>
      <c r="DH47" s="103"/>
      <c r="DI47" s="103"/>
      <c r="DJ47" s="103"/>
      <c r="DK47" s="103"/>
      <c r="DL47" s="103"/>
      <c r="DM47" s="103"/>
      <c r="DN47" s="103"/>
      <c r="DO47" s="103"/>
      <c r="DP47" s="103"/>
      <c r="DQ47" s="103"/>
      <c r="DR47" s="103"/>
      <c r="DS47" s="103"/>
      <c r="DT47" s="103"/>
      <c r="DU47" s="103"/>
      <c r="DV47" s="103"/>
      <c r="DW47" s="103"/>
      <c r="DX47" s="103"/>
      <c r="DY47" s="103"/>
      <c r="DZ47" s="103"/>
      <c r="EA47" s="103"/>
      <c r="EB47" s="103"/>
      <c r="EC47" s="103"/>
      <c r="ED47" s="103"/>
      <c r="EE47" s="103"/>
      <c r="EF47" s="103"/>
      <c r="EG47" s="103"/>
      <c r="EH47" s="103"/>
      <c r="EI47" s="103"/>
      <c r="EJ47" s="103"/>
      <c r="EK47" s="103"/>
      <c r="EL47" s="103"/>
      <c r="EM47" s="103"/>
      <c r="EN47" s="103"/>
      <c r="EO47" s="103"/>
      <c r="EP47" s="103"/>
      <c r="EQ47" s="103"/>
      <c r="ER47" s="103"/>
      <c r="ES47" s="103"/>
      <c r="ET47" s="103"/>
      <c r="EU47" s="103"/>
      <c r="EV47" s="103"/>
      <c r="EW47" s="103"/>
      <c r="EX47" s="103"/>
      <c r="EY47" s="103"/>
      <c r="EZ47" s="103"/>
      <c r="FA47" s="103"/>
      <c r="FB47" s="103"/>
      <c r="FC47" s="103"/>
      <c r="FD47" s="103"/>
      <c r="FE47" s="103"/>
      <c r="FF47" s="103"/>
      <c r="FG47" s="103"/>
      <c r="FH47" s="103"/>
      <c r="FI47" s="103"/>
      <c r="FJ47" s="103"/>
      <c r="FK47" s="103"/>
      <c r="FL47" s="103"/>
      <c r="FM47" s="103"/>
      <c r="FN47" s="103"/>
    </row>
    <row r="48" spans="1:170" s="102" customFormat="1">
      <c r="A48" s="120" t="str">
        <f>'Price guide'!A47</f>
        <v>Romania</v>
      </c>
      <c r="B48" s="121"/>
      <c r="C48" s="121" t="str">
        <f>'Price guide'!C47</f>
        <v>Average</v>
      </c>
      <c r="D48" s="121"/>
      <c r="E48" s="121"/>
      <c r="F48" s="122"/>
      <c r="G48" s="121"/>
      <c r="H48" s="123">
        <f>'Price guide'!G47</f>
        <v>1.0762222810191573</v>
      </c>
      <c r="I48" s="124"/>
      <c r="J48" s="125">
        <f>'Price guide'!P43</f>
        <v>0.24</v>
      </c>
      <c r="K48" s="125"/>
      <c r="L48" s="126"/>
      <c r="M48" s="127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03"/>
      <c r="AZ48" s="103"/>
      <c r="BA48" s="103"/>
      <c r="BB48" s="103"/>
      <c r="BC48" s="103"/>
      <c r="BD48" s="103"/>
      <c r="BE48" s="103"/>
      <c r="BF48" s="103"/>
      <c r="BG48" s="103"/>
      <c r="BH48" s="103"/>
      <c r="BI48" s="103"/>
      <c r="BJ48" s="103"/>
      <c r="BK48" s="103"/>
      <c r="BL48" s="103"/>
      <c r="BM48" s="103"/>
      <c r="BN48" s="103"/>
      <c r="BO48" s="103"/>
      <c r="BP48" s="103"/>
      <c r="BQ48" s="103"/>
      <c r="BR48" s="103"/>
      <c r="BS48" s="103"/>
      <c r="BT48" s="103"/>
      <c r="BU48" s="103"/>
      <c r="BV48" s="103"/>
      <c r="BW48" s="103"/>
      <c r="BX48" s="103"/>
      <c r="BY48" s="103"/>
      <c r="BZ48" s="103"/>
      <c r="CA48" s="103"/>
      <c r="CB48" s="103"/>
      <c r="CC48" s="103"/>
      <c r="CD48" s="103"/>
      <c r="CE48" s="103"/>
      <c r="CF48" s="103"/>
      <c r="CG48" s="103"/>
      <c r="CH48" s="103"/>
      <c r="CI48" s="103"/>
      <c r="CJ48" s="103"/>
      <c r="CK48" s="103"/>
      <c r="CL48" s="103"/>
      <c r="CM48" s="103"/>
      <c r="CN48" s="103"/>
      <c r="CO48" s="103"/>
      <c r="CP48" s="103"/>
      <c r="CQ48" s="103"/>
      <c r="CR48" s="103"/>
      <c r="CS48" s="103"/>
      <c r="CT48" s="103"/>
      <c r="CU48" s="103"/>
      <c r="CV48" s="103"/>
      <c r="CW48" s="103"/>
      <c r="CX48" s="103"/>
      <c r="CY48" s="103"/>
      <c r="CZ48" s="103"/>
      <c r="DA48" s="103"/>
      <c r="DB48" s="103"/>
      <c r="DC48" s="103"/>
      <c r="DD48" s="103"/>
      <c r="DE48" s="103"/>
      <c r="DF48" s="103"/>
      <c r="DG48" s="103"/>
      <c r="DH48" s="103"/>
      <c r="DI48" s="103"/>
      <c r="DJ48" s="103"/>
      <c r="DK48" s="103"/>
      <c r="DL48" s="103"/>
      <c r="DM48" s="103"/>
      <c r="DN48" s="103"/>
      <c r="DO48" s="103"/>
      <c r="DP48" s="103"/>
      <c r="DQ48" s="103"/>
      <c r="DR48" s="103"/>
      <c r="DS48" s="103"/>
      <c r="DT48" s="103"/>
      <c r="DU48" s="103"/>
      <c r="DV48" s="103"/>
      <c r="DW48" s="103"/>
      <c r="DX48" s="103"/>
      <c r="DY48" s="103"/>
      <c r="DZ48" s="103"/>
      <c r="EA48" s="103"/>
      <c r="EB48" s="103"/>
      <c r="EC48" s="103"/>
      <c r="ED48" s="103"/>
      <c r="EE48" s="103"/>
      <c r="EF48" s="103"/>
      <c r="EG48" s="103"/>
      <c r="EH48" s="103"/>
      <c r="EI48" s="103"/>
      <c r="EJ48" s="103"/>
      <c r="EK48" s="103"/>
      <c r="EL48" s="103"/>
      <c r="EM48" s="103"/>
      <c r="EN48" s="103"/>
      <c r="EO48" s="103"/>
      <c r="EP48" s="103"/>
      <c r="EQ48" s="103"/>
      <c r="ER48" s="103"/>
      <c r="ES48" s="103"/>
      <c r="ET48" s="103"/>
      <c r="EU48" s="103"/>
      <c r="EV48" s="103"/>
      <c r="EW48" s="103"/>
      <c r="EX48" s="103"/>
      <c r="EY48" s="103"/>
      <c r="EZ48" s="103"/>
      <c r="FA48" s="103"/>
      <c r="FB48" s="103"/>
      <c r="FC48" s="103"/>
      <c r="FD48" s="103"/>
      <c r="FE48" s="103"/>
      <c r="FF48" s="103"/>
      <c r="FG48" s="103"/>
      <c r="FH48" s="103"/>
      <c r="FI48" s="103"/>
      <c r="FJ48" s="103"/>
      <c r="FK48" s="103"/>
      <c r="FL48" s="103"/>
      <c r="FM48" s="103"/>
      <c r="FN48" s="103"/>
    </row>
    <row r="49" spans="1:170" s="102" customFormat="1">
      <c r="A49" s="120" t="str">
        <f>'Price guide'!A48</f>
        <v>Russia</v>
      </c>
      <c r="B49" s="121"/>
      <c r="C49" s="121" t="str">
        <f>'Price guide'!C48</f>
        <v>Pumpprice</v>
      </c>
      <c r="D49" s="121"/>
      <c r="E49" s="121"/>
      <c r="F49" s="122"/>
      <c r="G49" s="121"/>
      <c r="H49" s="123">
        <f>'Price guide'!F48</f>
        <v>0.70979551278698805</v>
      </c>
      <c r="I49" s="124"/>
      <c r="J49" s="125">
        <f>'Price guide'!P44</f>
        <v>0.18</v>
      </c>
      <c r="K49" s="125"/>
      <c r="L49" s="126"/>
      <c r="M49" s="127" t="str">
        <f>'Price guide'!M48</f>
        <v>vat refund not possible</v>
      </c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  <c r="BD49" s="103"/>
      <c r="BE49" s="103"/>
      <c r="BF49" s="103"/>
      <c r="BG49" s="103"/>
      <c r="BH49" s="103"/>
      <c r="BI49" s="103"/>
      <c r="BJ49" s="103"/>
      <c r="BK49" s="103"/>
      <c r="BL49" s="103"/>
      <c r="BM49" s="103"/>
      <c r="BN49" s="103"/>
      <c r="BO49" s="103"/>
      <c r="BP49" s="103"/>
      <c r="BQ49" s="103"/>
      <c r="BR49" s="103"/>
      <c r="BS49" s="103"/>
      <c r="BT49" s="103"/>
      <c r="BU49" s="103"/>
      <c r="BV49" s="103"/>
      <c r="BW49" s="103"/>
      <c r="BX49" s="103"/>
      <c r="BY49" s="103"/>
      <c r="BZ49" s="103"/>
      <c r="CA49" s="103"/>
      <c r="CB49" s="103"/>
      <c r="CC49" s="103"/>
      <c r="CD49" s="103"/>
      <c r="CE49" s="103"/>
      <c r="CF49" s="103"/>
      <c r="CG49" s="103"/>
      <c r="CH49" s="103"/>
      <c r="CI49" s="103"/>
      <c r="CJ49" s="103"/>
      <c r="CK49" s="103"/>
      <c r="CL49" s="103"/>
      <c r="CM49" s="103"/>
      <c r="CN49" s="103"/>
      <c r="CO49" s="103"/>
      <c r="CP49" s="103"/>
      <c r="CQ49" s="103"/>
      <c r="CR49" s="103"/>
      <c r="CS49" s="103"/>
      <c r="CT49" s="103"/>
      <c r="CU49" s="103"/>
      <c r="CV49" s="103"/>
      <c r="CW49" s="103"/>
      <c r="CX49" s="103"/>
      <c r="CY49" s="103"/>
      <c r="CZ49" s="103"/>
      <c r="DA49" s="103"/>
      <c r="DB49" s="103"/>
      <c r="DC49" s="103"/>
      <c r="DD49" s="103"/>
      <c r="DE49" s="103"/>
      <c r="DF49" s="103"/>
      <c r="DG49" s="103"/>
      <c r="DH49" s="103"/>
      <c r="DI49" s="103"/>
      <c r="DJ49" s="103"/>
      <c r="DK49" s="103"/>
      <c r="DL49" s="103"/>
      <c r="DM49" s="103"/>
      <c r="DN49" s="103"/>
      <c r="DO49" s="103"/>
      <c r="DP49" s="103"/>
      <c r="DQ49" s="103"/>
      <c r="DR49" s="103"/>
      <c r="DS49" s="103"/>
      <c r="DT49" s="103"/>
      <c r="DU49" s="103"/>
      <c r="DV49" s="103"/>
      <c r="DW49" s="103"/>
      <c r="DX49" s="103"/>
      <c r="DY49" s="103"/>
      <c r="DZ49" s="103"/>
      <c r="EA49" s="103"/>
      <c r="EB49" s="103"/>
      <c r="EC49" s="103"/>
      <c r="ED49" s="103"/>
      <c r="EE49" s="103"/>
      <c r="EF49" s="103"/>
      <c r="EG49" s="103"/>
      <c r="EH49" s="103"/>
      <c r="EI49" s="103"/>
      <c r="EJ49" s="103"/>
      <c r="EK49" s="103"/>
      <c r="EL49" s="103"/>
      <c r="EM49" s="103"/>
      <c r="EN49" s="103"/>
      <c r="EO49" s="103"/>
      <c r="EP49" s="103"/>
      <c r="EQ49" s="103"/>
      <c r="ER49" s="103"/>
      <c r="ES49" s="103"/>
      <c r="ET49" s="103"/>
      <c r="EU49" s="103"/>
      <c r="EV49" s="103"/>
      <c r="EW49" s="103"/>
      <c r="EX49" s="103"/>
      <c r="EY49" s="103"/>
      <c r="EZ49" s="103"/>
      <c r="FA49" s="103"/>
      <c r="FB49" s="103"/>
      <c r="FC49" s="103"/>
      <c r="FD49" s="103"/>
      <c r="FE49" s="103"/>
      <c r="FF49" s="103"/>
      <c r="FG49" s="103"/>
      <c r="FH49" s="103"/>
      <c r="FI49" s="103"/>
      <c r="FJ49" s="103"/>
      <c r="FK49" s="103"/>
      <c r="FL49" s="103"/>
      <c r="FM49" s="103"/>
      <c r="FN49" s="103"/>
    </row>
    <row r="50" spans="1:170" s="102" customFormat="1">
      <c r="A50" s="120" t="s">
        <v>71</v>
      </c>
      <c r="B50" s="121"/>
      <c r="C50" s="121" t="str">
        <f>'Price guide'!C49</f>
        <v>Average</v>
      </c>
      <c r="D50" s="121"/>
      <c r="E50" s="121"/>
      <c r="F50" s="122"/>
      <c r="G50" s="121"/>
      <c r="H50" s="123">
        <f>'Price guide'!F49</f>
        <v>1.4631645369932165</v>
      </c>
      <c r="I50" s="124"/>
      <c r="J50" s="125">
        <f>'Price guide'!P45</f>
        <v>0.18</v>
      </c>
      <c r="K50" s="125"/>
      <c r="L50" s="126"/>
      <c r="M50" s="127" t="str">
        <f>'Price guide'!M49</f>
        <v>vat refund not possible</v>
      </c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  <c r="BD50" s="103"/>
      <c r="BE50" s="103"/>
      <c r="BF50" s="103"/>
      <c r="BG50" s="103"/>
      <c r="BH50" s="103"/>
      <c r="BI50" s="103"/>
      <c r="BJ50" s="103"/>
      <c r="BK50" s="103"/>
      <c r="BL50" s="103"/>
      <c r="BM50" s="103"/>
      <c r="BN50" s="103"/>
      <c r="BO50" s="103"/>
      <c r="BP50" s="103"/>
      <c r="BQ50" s="103"/>
      <c r="BR50" s="103"/>
      <c r="BS50" s="103"/>
      <c r="BT50" s="103"/>
      <c r="BU50" s="103"/>
      <c r="BV50" s="103"/>
      <c r="BW50" s="103"/>
      <c r="BX50" s="103"/>
      <c r="BY50" s="103"/>
      <c r="BZ50" s="103"/>
      <c r="CA50" s="103"/>
      <c r="CB50" s="103"/>
      <c r="CC50" s="103"/>
      <c r="CD50" s="103"/>
      <c r="CE50" s="103"/>
      <c r="CF50" s="103"/>
      <c r="CG50" s="103"/>
      <c r="CH50" s="103"/>
      <c r="CI50" s="103"/>
      <c r="CJ50" s="103"/>
      <c r="CK50" s="103"/>
      <c r="CL50" s="103"/>
      <c r="CM50" s="103"/>
      <c r="CN50" s="103"/>
      <c r="CO50" s="103"/>
      <c r="CP50" s="103"/>
      <c r="CQ50" s="103"/>
      <c r="CR50" s="103"/>
      <c r="CS50" s="103"/>
      <c r="CT50" s="103"/>
      <c r="CU50" s="103"/>
      <c r="CV50" s="103"/>
      <c r="CW50" s="103"/>
      <c r="CX50" s="103"/>
      <c r="CY50" s="103"/>
      <c r="CZ50" s="103"/>
      <c r="DA50" s="103"/>
      <c r="DB50" s="103"/>
      <c r="DC50" s="103"/>
      <c r="DD50" s="103"/>
      <c r="DE50" s="103"/>
      <c r="DF50" s="103"/>
      <c r="DG50" s="103"/>
      <c r="DH50" s="103"/>
      <c r="DI50" s="103"/>
      <c r="DJ50" s="103"/>
      <c r="DK50" s="103"/>
      <c r="DL50" s="103"/>
      <c r="DM50" s="103"/>
      <c r="DN50" s="103"/>
      <c r="DO50" s="103"/>
      <c r="DP50" s="103"/>
      <c r="DQ50" s="103"/>
      <c r="DR50" s="103"/>
      <c r="DS50" s="103"/>
      <c r="DT50" s="103"/>
      <c r="DU50" s="103"/>
      <c r="DV50" s="103"/>
      <c r="DW50" s="103"/>
      <c r="DX50" s="103"/>
      <c r="DY50" s="103"/>
      <c r="DZ50" s="103"/>
      <c r="EA50" s="103"/>
      <c r="EB50" s="103"/>
      <c r="EC50" s="103"/>
      <c r="ED50" s="103"/>
      <c r="EE50" s="103"/>
      <c r="EF50" s="103"/>
      <c r="EG50" s="103"/>
      <c r="EH50" s="103"/>
      <c r="EI50" s="103"/>
      <c r="EJ50" s="103"/>
      <c r="EK50" s="103"/>
      <c r="EL50" s="103"/>
      <c r="EM50" s="103"/>
      <c r="EN50" s="103"/>
      <c r="EO50" s="103"/>
      <c r="EP50" s="103"/>
      <c r="EQ50" s="103"/>
      <c r="ER50" s="103"/>
      <c r="ES50" s="103"/>
      <c r="ET50" s="103"/>
      <c r="EU50" s="103"/>
      <c r="EV50" s="103"/>
      <c r="EW50" s="103"/>
      <c r="EX50" s="103"/>
      <c r="EY50" s="103"/>
      <c r="EZ50" s="103"/>
      <c r="FA50" s="103"/>
      <c r="FB50" s="103"/>
      <c r="FC50" s="103"/>
      <c r="FD50" s="103"/>
      <c r="FE50" s="103"/>
      <c r="FF50" s="103"/>
      <c r="FG50" s="103"/>
      <c r="FH50" s="103"/>
      <c r="FI50" s="103"/>
      <c r="FJ50" s="103"/>
      <c r="FK50" s="103"/>
      <c r="FL50" s="103"/>
      <c r="FM50" s="103"/>
      <c r="FN50" s="103"/>
    </row>
    <row r="51" spans="1:170" s="102" customFormat="1">
      <c r="A51" s="120" t="s">
        <v>33</v>
      </c>
      <c r="B51" s="121"/>
      <c r="C51" s="121" t="str">
        <f>'Price guide'!C50</f>
        <v>Average</v>
      </c>
      <c r="D51" s="121"/>
      <c r="E51" s="121"/>
      <c r="F51" s="122"/>
      <c r="G51" s="121"/>
      <c r="H51" s="123">
        <f>'Price guide'!G50</f>
        <v>1.1541666666666668</v>
      </c>
      <c r="I51" s="124"/>
      <c r="J51" s="125">
        <f>'Price guide'!P46</f>
        <v>0.2</v>
      </c>
      <c r="K51" s="125"/>
      <c r="L51" s="126"/>
      <c r="M51" s="127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  <c r="BD51" s="103"/>
      <c r="BE51" s="103"/>
      <c r="BF51" s="103"/>
      <c r="BG51" s="103"/>
      <c r="BH51" s="103"/>
      <c r="BI51" s="103"/>
      <c r="BJ51" s="103"/>
      <c r="BK51" s="103"/>
      <c r="BL51" s="103"/>
      <c r="BM51" s="103"/>
      <c r="BN51" s="103"/>
      <c r="BO51" s="103"/>
      <c r="BP51" s="103"/>
      <c r="BQ51" s="103"/>
      <c r="BR51" s="103"/>
      <c r="BS51" s="103"/>
      <c r="BT51" s="103"/>
      <c r="BU51" s="103"/>
      <c r="BV51" s="103"/>
      <c r="BW51" s="103"/>
      <c r="BX51" s="103"/>
      <c r="BY51" s="103"/>
      <c r="BZ51" s="103"/>
      <c r="CA51" s="103"/>
      <c r="CB51" s="103"/>
      <c r="CC51" s="103"/>
      <c r="CD51" s="103"/>
      <c r="CE51" s="103"/>
      <c r="CF51" s="103"/>
      <c r="CG51" s="103"/>
      <c r="CH51" s="103"/>
      <c r="CI51" s="103"/>
      <c r="CJ51" s="103"/>
      <c r="CK51" s="103"/>
      <c r="CL51" s="103"/>
      <c r="CM51" s="103"/>
      <c r="CN51" s="103"/>
      <c r="CO51" s="103"/>
      <c r="CP51" s="103"/>
      <c r="CQ51" s="103"/>
      <c r="CR51" s="103"/>
      <c r="CS51" s="103"/>
      <c r="CT51" s="103"/>
      <c r="CU51" s="103"/>
      <c r="CV51" s="103"/>
      <c r="CW51" s="103"/>
      <c r="CX51" s="103"/>
      <c r="CY51" s="103"/>
      <c r="CZ51" s="103"/>
      <c r="DA51" s="103"/>
      <c r="DB51" s="103"/>
      <c r="DC51" s="103"/>
      <c r="DD51" s="103"/>
      <c r="DE51" s="103"/>
      <c r="DF51" s="103"/>
      <c r="DG51" s="103"/>
      <c r="DH51" s="103"/>
      <c r="DI51" s="103"/>
      <c r="DJ51" s="103"/>
      <c r="DK51" s="103"/>
      <c r="DL51" s="103"/>
      <c r="DM51" s="103"/>
      <c r="DN51" s="103"/>
      <c r="DO51" s="103"/>
      <c r="DP51" s="103"/>
      <c r="DQ51" s="103"/>
      <c r="DR51" s="103"/>
      <c r="DS51" s="103"/>
      <c r="DT51" s="103"/>
      <c r="DU51" s="103"/>
      <c r="DV51" s="103"/>
      <c r="DW51" s="103"/>
      <c r="DX51" s="103"/>
      <c r="DY51" s="103"/>
      <c r="DZ51" s="103"/>
      <c r="EA51" s="103"/>
      <c r="EB51" s="103"/>
      <c r="EC51" s="103"/>
      <c r="ED51" s="103"/>
      <c r="EE51" s="103"/>
      <c r="EF51" s="103"/>
      <c r="EG51" s="103"/>
      <c r="EH51" s="103"/>
      <c r="EI51" s="103"/>
      <c r="EJ51" s="103"/>
      <c r="EK51" s="103"/>
      <c r="EL51" s="103"/>
      <c r="EM51" s="103"/>
      <c r="EN51" s="103"/>
      <c r="EO51" s="103"/>
      <c r="EP51" s="103"/>
      <c r="EQ51" s="103"/>
      <c r="ER51" s="103"/>
      <c r="ES51" s="103"/>
      <c r="ET51" s="103"/>
      <c r="EU51" s="103"/>
      <c r="EV51" s="103"/>
      <c r="EW51" s="103"/>
      <c r="EX51" s="103"/>
      <c r="EY51" s="103"/>
      <c r="EZ51" s="103"/>
      <c r="FA51" s="103"/>
      <c r="FB51" s="103"/>
      <c r="FC51" s="103"/>
      <c r="FD51" s="103"/>
      <c r="FE51" s="103"/>
      <c r="FF51" s="103"/>
      <c r="FG51" s="103"/>
      <c r="FH51" s="103"/>
      <c r="FI51" s="103"/>
      <c r="FJ51" s="103"/>
      <c r="FK51" s="103"/>
      <c r="FL51" s="103"/>
      <c r="FM51" s="103"/>
      <c r="FN51" s="103"/>
    </row>
    <row r="52" spans="1:170" s="102" customFormat="1">
      <c r="A52" s="120" t="s">
        <v>34</v>
      </c>
      <c r="B52" s="121"/>
      <c r="C52" s="121" t="str">
        <f>'Price guide'!C51</f>
        <v>Average</v>
      </c>
      <c r="D52" s="121"/>
      <c r="E52" s="121"/>
      <c r="F52" s="122"/>
      <c r="G52" s="121"/>
      <c r="H52" s="123">
        <f>'Price guide'!G51</f>
        <v>1.1466666666666667</v>
      </c>
      <c r="I52" s="124"/>
      <c r="J52" s="125">
        <f>'Price guide'!P47</f>
        <v>0.2</v>
      </c>
      <c r="K52" s="125"/>
      <c r="L52" s="126"/>
      <c r="M52" s="127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  <c r="BD52" s="103"/>
      <c r="BE52" s="103"/>
      <c r="BF52" s="103"/>
      <c r="BG52" s="103"/>
      <c r="BH52" s="103"/>
      <c r="BI52" s="103"/>
      <c r="BJ52" s="103"/>
      <c r="BK52" s="103"/>
      <c r="BL52" s="103"/>
      <c r="BM52" s="103"/>
      <c r="BN52" s="103"/>
      <c r="BO52" s="103"/>
      <c r="BP52" s="103"/>
      <c r="BQ52" s="103"/>
      <c r="BR52" s="103"/>
      <c r="BS52" s="103"/>
      <c r="BT52" s="103"/>
      <c r="BU52" s="103"/>
      <c r="BV52" s="103"/>
      <c r="BW52" s="103"/>
      <c r="BX52" s="103"/>
      <c r="BY52" s="103"/>
      <c r="BZ52" s="103"/>
      <c r="CA52" s="103"/>
      <c r="CB52" s="103"/>
      <c r="CC52" s="103"/>
      <c r="CD52" s="103"/>
      <c r="CE52" s="103"/>
      <c r="CF52" s="103"/>
      <c r="CG52" s="103"/>
      <c r="CH52" s="103"/>
      <c r="CI52" s="103"/>
      <c r="CJ52" s="103"/>
      <c r="CK52" s="103"/>
      <c r="CL52" s="103"/>
      <c r="CM52" s="103"/>
      <c r="CN52" s="103"/>
      <c r="CO52" s="103"/>
      <c r="CP52" s="103"/>
      <c r="CQ52" s="103"/>
      <c r="CR52" s="103"/>
      <c r="CS52" s="103"/>
      <c r="CT52" s="103"/>
      <c r="CU52" s="103"/>
      <c r="CV52" s="103"/>
      <c r="CW52" s="103"/>
      <c r="CX52" s="103"/>
      <c r="CY52" s="103"/>
      <c r="CZ52" s="103"/>
      <c r="DA52" s="103"/>
      <c r="DB52" s="103"/>
      <c r="DC52" s="103"/>
      <c r="DD52" s="103"/>
      <c r="DE52" s="103"/>
      <c r="DF52" s="103"/>
      <c r="DG52" s="103"/>
      <c r="DH52" s="103"/>
      <c r="DI52" s="103"/>
      <c r="DJ52" s="103"/>
      <c r="DK52" s="103"/>
      <c r="DL52" s="103"/>
      <c r="DM52" s="103"/>
      <c r="DN52" s="103"/>
      <c r="DO52" s="103"/>
      <c r="DP52" s="103"/>
      <c r="DQ52" s="103"/>
      <c r="DR52" s="103"/>
      <c r="DS52" s="103"/>
      <c r="DT52" s="103"/>
      <c r="DU52" s="103"/>
      <c r="DV52" s="103"/>
      <c r="DW52" s="103"/>
      <c r="DX52" s="103"/>
      <c r="DY52" s="103"/>
      <c r="DZ52" s="103"/>
      <c r="EA52" s="103"/>
      <c r="EB52" s="103"/>
      <c r="EC52" s="103"/>
      <c r="ED52" s="103"/>
      <c r="EE52" s="103"/>
      <c r="EF52" s="103"/>
      <c r="EG52" s="103"/>
      <c r="EH52" s="103"/>
      <c r="EI52" s="103"/>
      <c r="EJ52" s="103"/>
      <c r="EK52" s="103"/>
      <c r="EL52" s="103"/>
      <c r="EM52" s="103"/>
      <c r="EN52" s="103"/>
      <c r="EO52" s="103"/>
      <c r="EP52" s="103"/>
      <c r="EQ52" s="103"/>
      <c r="ER52" s="103"/>
      <c r="ES52" s="103"/>
      <c r="ET52" s="103"/>
      <c r="EU52" s="103"/>
      <c r="EV52" s="103"/>
      <c r="EW52" s="103"/>
      <c r="EX52" s="103"/>
      <c r="EY52" s="103"/>
      <c r="EZ52" s="103"/>
      <c r="FA52" s="103"/>
      <c r="FB52" s="103"/>
      <c r="FC52" s="103"/>
      <c r="FD52" s="103"/>
      <c r="FE52" s="103"/>
      <c r="FF52" s="103"/>
      <c r="FG52" s="103"/>
      <c r="FH52" s="103"/>
      <c r="FI52" s="103"/>
      <c r="FJ52" s="103"/>
      <c r="FK52" s="103"/>
      <c r="FL52" s="103"/>
      <c r="FM52" s="103"/>
      <c r="FN52" s="103"/>
    </row>
    <row r="53" spans="1:170" s="102" customFormat="1">
      <c r="A53" s="120" t="s">
        <v>36</v>
      </c>
      <c r="B53" s="121"/>
      <c r="C53" s="121" t="str">
        <f>'Price guide'!C52</f>
        <v>Briviesca</v>
      </c>
      <c r="D53" s="121"/>
      <c r="E53" s="128"/>
      <c r="F53" s="122"/>
      <c r="G53" s="121"/>
      <c r="H53" s="123">
        <f>'Price guide'!G52</f>
        <v>1.1388429752066116</v>
      </c>
      <c r="I53" s="124"/>
      <c r="J53" s="125">
        <f>'Price guide'!P$48</f>
        <v>0.21</v>
      </c>
      <c r="K53" s="125"/>
      <c r="L53" s="126"/>
      <c r="M53" s="127" t="str">
        <f>'Price guide'!M52</f>
        <v>N-I, km 278, Burgos-Vitoria</v>
      </c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  <c r="BD53" s="103"/>
      <c r="BE53" s="103"/>
      <c r="BF53" s="103"/>
      <c r="BG53" s="103"/>
      <c r="BH53" s="103"/>
      <c r="BI53" s="103"/>
      <c r="BJ53" s="103"/>
      <c r="BK53" s="103"/>
      <c r="BL53" s="103"/>
      <c r="BM53" s="103"/>
      <c r="BN53" s="103"/>
      <c r="BO53" s="103"/>
      <c r="BP53" s="103"/>
      <c r="BQ53" s="103"/>
      <c r="BR53" s="103"/>
      <c r="BS53" s="103"/>
      <c r="BT53" s="103"/>
      <c r="BU53" s="103"/>
      <c r="BV53" s="103"/>
      <c r="BW53" s="103"/>
      <c r="BX53" s="103"/>
      <c r="BY53" s="103"/>
      <c r="BZ53" s="103"/>
      <c r="CA53" s="103"/>
      <c r="CB53" s="103"/>
      <c r="CC53" s="103"/>
      <c r="CD53" s="103"/>
      <c r="CE53" s="103"/>
      <c r="CF53" s="103"/>
      <c r="CG53" s="103"/>
      <c r="CH53" s="103"/>
      <c r="CI53" s="103"/>
      <c r="CJ53" s="103"/>
      <c r="CK53" s="103"/>
      <c r="CL53" s="103"/>
      <c r="CM53" s="103"/>
      <c r="CN53" s="103"/>
      <c r="CO53" s="103"/>
      <c r="CP53" s="103"/>
      <c r="CQ53" s="103"/>
      <c r="CR53" s="103"/>
      <c r="CS53" s="103"/>
      <c r="CT53" s="103"/>
      <c r="CU53" s="103"/>
      <c r="CV53" s="103"/>
      <c r="CW53" s="103"/>
      <c r="CX53" s="103"/>
      <c r="CY53" s="103"/>
      <c r="CZ53" s="103"/>
      <c r="DA53" s="103"/>
      <c r="DB53" s="103"/>
      <c r="DC53" s="103"/>
      <c r="DD53" s="103"/>
      <c r="DE53" s="103"/>
      <c r="DF53" s="103"/>
      <c r="DG53" s="103"/>
      <c r="DH53" s="103"/>
      <c r="DI53" s="103"/>
      <c r="DJ53" s="103"/>
      <c r="DK53" s="103"/>
      <c r="DL53" s="103"/>
      <c r="DM53" s="103"/>
      <c r="DN53" s="103"/>
      <c r="DO53" s="103"/>
      <c r="DP53" s="103"/>
      <c r="DQ53" s="103"/>
      <c r="DR53" s="103"/>
      <c r="DS53" s="103"/>
      <c r="DT53" s="103"/>
      <c r="DU53" s="103"/>
      <c r="DV53" s="103"/>
      <c r="DW53" s="103"/>
      <c r="DX53" s="103"/>
      <c r="DY53" s="103"/>
      <c r="DZ53" s="103"/>
      <c r="EA53" s="103"/>
      <c r="EB53" s="103"/>
      <c r="EC53" s="103"/>
      <c r="ED53" s="103"/>
      <c r="EE53" s="103"/>
      <c r="EF53" s="103"/>
      <c r="EG53" s="103"/>
      <c r="EH53" s="103"/>
      <c r="EI53" s="103"/>
      <c r="EJ53" s="103"/>
      <c r="EK53" s="103"/>
      <c r="EL53" s="103"/>
      <c r="EM53" s="103"/>
      <c r="EN53" s="103"/>
      <c r="EO53" s="103"/>
      <c r="EP53" s="103"/>
      <c r="EQ53" s="103"/>
      <c r="ER53" s="103"/>
      <c r="ES53" s="103"/>
      <c r="ET53" s="103"/>
      <c r="EU53" s="103"/>
      <c r="EV53" s="103"/>
      <c r="EW53" s="103"/>
      <c r="EX53" s="103"/>
      <c r="EY53" s="103"/>
      <c r="EZ53" s="103"/>
      <c r="FA53" s="103"/>
      <c r="FB53" s="103"/>
      <c r="FC53" s="103"/>
      <c r="FD53" s="103"/>
      <c r="FE53" s="103"/>
      <c r="FF53" s="103"/>
      <c r="FG53" s="103"/>
      <c r="FH53" s="103"/>
      <c r="FI53" s="103"/>
      <c r="FJ53" s="103"/>
      <c r="FK53" s="103"/>
      <c r="FL53" s="103"/>
      <c r="FM53" s="103"/>
      <c r="FN53" s="103"/>
    </row>
    <row r="54" spans="1:170" s="102" customFormat="1">
      <c r="A54" s="120"/>
      <c r="B54" s="121"/>
      <c r="C54" s="121" t="str">
        <f>'Price guide'!C53</f>
        <v>BP La Junquera</v>
      </c>
      <c r="D54" s="121"/>
      <c r="E54" s="121"/>
      <c r="F54" s="122"/>
      <c r="G54" s="121"/>
      <c r="H54" s="123">
        <f>'Price guide'!G53</f>
        <v>1.1289256198347108</v>
      </c>
      <c r="I54" s="124"/>
      <c r="J54" s="125">
        <f>'Price guide'!P$48</f>
        <v>0.21</v>
      </c>
      <c r="K54" s="125"/>
      <c r="L54" s="126"/>
      <c r="M54" s="127" t="str">
        <f>'Price guide'!M53</f>
        <v>N-II, km 775, Gerona - France</v>
      </c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  <c r="BD54" s="103"/>
      <c r="BE54" s="103"/>
      <c r="BF54" s="103"/>
      <c r="BG54" s="103"/>
      <c r="BH54" s="103"/>
      <c r="BI54" s="103"/>
      <c r="BJ54" s="103"/>
      <c r="BK54" s="103"/>
      <c r="BL54" s="103"/>
      <c r="BM54" s="103"/>
      <c r="BN54" s="103"/>
      <c r="BO54" s="103"/>
      <c r="BP54" s="103"/>
      <c r="BQ54" s="103"/>
      <c r="BR54" s="103"/>
      <c r="BS54" s="103"/>
      <c r="BT54" s="103"/>
      <c r="BU54" s="103"/>
      <c r="BV54" s="103"/>
      <c r="BW54" s="103"/>
      <c r="BX54" s="103"/>
      <c r="BY54" s="103"/>
      <c r="BZ54" s="103"/>
      <c r="CA54" s="103"/>
      <c r="CB54" s="103"/>
      <c r="CC54" s="103"/>
      <c r="CD54" s="103"/>
      <c r="CE54" s="103"/>
      <c r="CF54" s="103"/>
      <c r="CG54" s="103"/>
      <c r="CH54" s="103"/>
      <c r="CI54" s="103"/>
      <c r="CJ54" s="103"/>
      <c r="CK54" s="103"/>
      <c r="CL54" s="103"/>
      <c r="CM54" s="103"/>
      <c r="CN54" s="103"/>
      <c r="CO54" s="103"/>
      <c r="CP54" s="103"/>
      <c r="CQ54" s="103"/>
      <c r="CR54" s="103"/>
      <c r="CS54" s="103"/>
      <c r="CT54" s="103"/>
      <c r="CU54" s="103"/>
      <c r="CV54" s="103"/>
      <c r="CW54" s="103"/>
      <c r="CX54" s="103"/>
      <c r="CY54" s="103"/>
      <c r="CZ54" s="103"/>
      <c r="DA54" s="103"/>
      <c r="DB54" s="103"/>
      <c r="DC54" s="103"/>
      <c r="DD54" s="103"/>
      <c r="DE54" s="103"/>
      <c r="DF54" s="103"/>
      <c r="DG54" s="103"/>
      <c r="DH54" s="103"/>
      <c r="DI54" s="103"/>
      <c r="DJ54" s="103"/>
      <c r="DK54" s="103"/>
      <c r="DL54" s="103"/>
      <c r="DM54" s="103"/>
      <c r="DN54" s="103"/>
      <c r="DO54" s="103"/>
      <c r="DP54" s="103"/>
      <c r="DQ54" s="103"/>
      <c r="DR54" s="103"/>
      <c r="DS54" s="103"/>
      <c r="DT54" s="103"/>
      <c r="DU54" s="103"/>
      <c r="DV54" s="103"/>
      <c r="DW54" s="103"/>
      <c r="DX54" s="103"/>
      <c r="DY54" s="103"/>
      <c r="DZ54" s="103"/>
      <c r="EA54" s="103"/>
      <c r="EB54" s="103"/>
      <c r="EC54" s="103"/>
      <c r="ED54" s="103"/>
      <c r="EE54" s="103"/>
      <c r="EF54" s="103"/>
      <c r="EG54" s="103"/>
      <c r="EH54" s="103"/>
      <c r="EI54" s="103"/>
      <c r="EJ54" s="103"/>
      <c r="EK54" s="103"/>
      <c r="EL54" s="103"/>
      <c r="EM54" s="103"/>
      <c r="EN54" s="103"/>
      <c r="EO54" s="103"/>
      <c r="EP54" s="103"/>
      <c r="EQ54" s="103"/>
      <c r="ER54" s="103"/>
      <c r="ES54" s="103"/>
      <c r="ET54" s="103"/>
      <c r="EU54" s="103"/>
      <c r="EV54" s="103"/>
      <c r="EW54" s="103"/>
      <c r="EX54" s="103"/>
      <c r="EY54" s="103"/>
      <c r="EZ54" s="103"/>
      <c r="FA54" s="103"/>
      <c r="FB54" s="103"/>
      <c r="FC54" s="103"/>
      <c r="FD54" s="103"/>
      <c r="FE54" s="103"/>
      <c r="FF54" s="103"/>
      <c r="FG54" s="103"/>
      <c r="FH54" s="103"/>
      <c r="FI54" s="103"/>
      <c r="FJ54" s="103"/>
      <c r="FK54" s="103"/>
      <c r="FL54" s="103"/>
      <c r="FM54" s="103"/>
      <c r="FN54" s="103"/>
    </row>
    <row r="55" spans="1:170" s="102" customFormat="1">
      <c r="A55" s="120"/>
      <c r="B55" s="121"/>
      <c r="C55" s="121" t="str">
        <f>'Price guide'!C$54</f>
        <v>IRUN Cepsa</v>
      </c>
      <c r="D55" s="121"/>
      <c r="E55" s="121"/>
      <c r="F55" s="122"/>
      <c r="G55" s="121"/>
      <c r="H55" s="123">
        <f>'Price guide'!G$54</f>
        <v>1.0933884297520662</v>
      </c>
      <c r="I55" s="124"/>
      <c r="J55" s="125">
        <f>'Price guide'!P$48</f>
        <v>0.21</v>
      </c>
      <c r="K55" s="125"/>
      <c r="L55" s="126"/>
      <c r="M55" s="127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  <c r="BD55" s="103"/>
      <c r="BE55" s="103"/>
      <c r="BF55" s="103"/>
      <c r="BG55" s="103"/>
      <c r="BH55" s="103"/>
      <c r="BI55" s="103"/>
      <c r="BJ55" s="103"/>
      <c r="BK55" s="103"/>
      <c r="BL55" s="103"/>
      <c r="BM55" s="103"/>
      <c r="BN55" s="103"/>
      <c r="BO55" s="103"/>
      <c r="BP55" s="103"/>
      <c r="BQ55" s="103"/>
      <c r="BR55" s="103"/>
      <c r="BS55" s="103"/>
      <c r="BT55" s="103"/>
      <c r="BU55" s="103"/>
      <c r="BV55" s="103"/>
      <c r="BW55" s="103"/>
      <c r="BX55" s="103"/>
      <c r="BY55" s="103"/>
      <c r="BZ55" s="103"/>
      <c r="CA55" s="103"/>
      <c r="CB55" s="103"/>
      <c r="CC55" s="103"/>
      <c r="CD55" s="103"/>
      <c r="CE55" s="103"/>
      <c r="CF55" s="103"/>
      <c r="CG55" s="103"/>
      <c r="CH55" s="103"/>
      <c r="CI55" s="103"/>
      <c r="CJ55" s="103"/>
      <c r="CK55" s="103"/>
      <c r="CL55" s="103"/>
      <c r="CM55" s="103"/>
      <c r="CN55" s="103"/>
      <c r="CO55" s="103"/>
      <c r="CP55" s="103"/>
      <c r="CQ55" s="103"/>
      <c r="CR55" s="103"/>
      <c r="CS55" s="103"/>
      <c r="CT55" s="103"/>
      <c r="CU55" s="103"/>
      <c r="CV55" s="103"/>
      <c r="CW55" s="103"/>
      <c r="CX55" s="103"/>
      <c r="CY55" s="103"/>
      <c r="CZ55" s="103"/>
      <c r="DA55" s="103"/>
      <c r="DB55" s="103"/>
      <c r="DC55" s="103"/>
      <c r="DD55" s="103"/>
      <c r="DE55" s="103"/>
      <c r="DF55" s="103"/>
      <c r="DG55" s="103"/>
      <c r="DH55" s="103"/>
      <c r="DI55" s="103"/>
      <c r="DJ55" s="103"/>
      <c r="DK55" s="103"/>
      <c r="DL55" s="103"/>
      <c r="DM55" s="103"/>
      <c r="DN55" s="103"/>
      <c r="DO55" s="103"/>
      <c r="DP55" s="103"/>
      <c r="DQ55" s="103"/>
      <c r="DR55" s="103"/>
      <c r="DS55" s="103"/>
      <c r="DT55" s="103"/>
      <c r="DU55" s="103"/>
      <c r="DV55" s="103"/>
      <c r="DW55" s="103"/>
      <c r="DX55" s="103"/>
      <c r="DY55" s="103"/>
      <c r="DZ55" s="103"/>
      <c r="EA55" s="103"/>
      <c r="EB55" s="103"/>
      <c r="EC55" s="103"/>
      <c r="ED55" s="103"/>
      <c r="EE55" s="103"/>
      <c r="EF55" s="103"/>
      <c r="EG55" s="103"/>
      <c r="EH55" s="103"/>
      <c r="EI55" s="103"/>
      <c r="EJ55" s="103"/>
      <c r="EK55" s="103"/>
      <c r="EL55" s="103"/>
      <c r="EM55" s="103"/>
      <c r="EN55" s="103"/>
      <c r="EO55" s="103"/>
      <c r="EP55" s="103"/>
      <c r="EQ55" s="103"/>
      <c r="ER55" s="103"/>
      <c r="ES55" s="103"/>
      <c r="ET55" s="103"/>
      <c r="EU55" s="103"/>
      <c r="EV55" s="103"/>
      <c r="EW55" s="103"/>
      <c r="EX55" s="103"/>
      <c r="EY55" s="103"/>
      <c r="EZ55" s="103"/>
      <c r="FA55" s="103"/>
      <c r="FB55" s="103"/>
      <c r="FC55" s="103"/>
      <c r="FD55" s="103"/>
      <c r="FE55" s="103"/>
      <c r="FF55" s="103"/>
      <c r="FG55" s="103"/>
      <c r="FH55" s="103"/>
      <c r="FI55" s="103"/>
      <c r="FJ55" s="103"/>
      <c r="FK55" s="103"/>
      <c r="FL55" s="103"/>
      <c r="FM55" s="103"/>
      <c r="FN55" s="103"/>
    </row>
    <row r="56" spans="1:170" s="102" customFormat="1">
      <c r="A56" s="120" t="s">
        <v>40</v>
      </c>
      <c r="B56" s="121"/>
      <c r="C56" s="121" t="str">
        <f>'Price guide'!C55</f>
        <v>list price</v>
      </c>
      <c r="D56" s="121" t="s">
        <v>103</v>
      </c>
      <c r="E56" s="128"/>
      <c r="F56" s="122">
        <f>'Price guide'!K55</f>
        <v>11.576000000000001</v>
      </c>
      <c r="G56" s="121" t="s">
        <v>56</v>
      </c>
      <c r="H56" s="123">
        <f>'Price guide'!G55</f>
        <v>1.3102878422583677</v>
      </c>
      <c r="I56" s="124"/>
      <c r="J56" s="125">
        <f>'Price guide'!P49</f>
        <v>0.25</v>
      </c>
      <c r="K56" s="125"/>
      <c r="L56" s="126"/>
      <c r="M56" s="127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  <c r="BD56" s="103"/>
      <c r="BE56" s="103"/>
      <c r="BF56" s="103"/>
      <c r="BG56" s="103"/>
      <c r="BH56" s="103"/>
      <c r="BI56" s="103"/>
      <c r="BJ56" s="103"/>
      <c r="BK56" s="103"/>
      <c r="BL56" s="103"/>
      <c r="BM56" s="103"/>
      <c r="BN56" s="103"/>
      <c r="BO56" s="103"/>
      <c r="BP56" s="103"/>
      <c r="BQ56" s="103"/>
      <c r="BR56" s="103"/>
      <c r="BS56" s="103"/>
      <c r="BT56" s="103"/>
      <c r="BU56" s="103"/>
      <c r="BV56" s="103"/>
      <c r="BW56" s="103"/>
      <c r="BX56" s="103"/>
      <c r="BY56" s="103"/>
      <c r="BZ56" s="103"/>
      <c r="CA56" s="103"/>
      <c r="CB56" s="103"/>
      <c r="CC56" s="103"/>
      <c r="CD56" s="103"/>
      <c r="CE56" s="103"/>
      <c r="CF56" s="103"/>
      <c r="CG56" s="103"/>
      <c r="CH56" s="103"/>
      <c r="CI56" s="103"/>
      <c r="CJ56" s="103"/>
      <c r="CK56" s="103"/>
      <c r="CL56" s="103"/>
      <c r="CM56" s="103"/>
      <c r="CN56" s="103"/>
      <c r="CO56" s="103"/>
      <c r="CP56" s="103"/>
      <c r="CQ56" s="103"/>
      <c r="CR56" s="103"/>
      <c r="CS56" s="103"/>
      <c r="CT56" s="103"/>
      <c r="CU56" s="103"/>
      <c r="CV56" s="103"/>
      <c r="CW56" s="103"/>
      <c r="CX56" s="103"/>
      <c r="CY56" s="103"/>
      <c r="CZ56" s="103"/>
      <c r="DA56" s="103"/>
      <c r="DB56" s="103"/>
      <c r="DC56" s="103"/>
      <c r="DD56" s="103"/>
      <c r="DE56" s="103"/>
      <c r="DF56" s="103"/>
      <c r="DG56" s="103"/>
      <c r="DH56" s="103"/>
      <c r="DI56" s="103"/>
      <c r="DJ56" s="103"/>
      <c r="DK56" s="103"/>
      <c r="DL56" s="103"/>
      <c r="DM56" s="103"/>
      <c r="DN56" s="103"/>
      <c r="DO56" s="103"/>
      <c r="DP56" s="103"/>
      <c r="DQ56" s="103"/>
      <c r="DR56" s="103"/>
      <c r="DS56" s="103"/>
      <c r="DT56" s="103"/>
      <c r="DU56" s="103"/>
      <c r="DV56" s="103"/>
      <c r="DW56" s="103"/>
      <c r="DX56" s="103"/>
      <c r="DY56" s="103"/>
      <c r="DZ56" s="103"/>
      <c r="EA56" s="103"/>
      <c r="EB56" s="103"/>
      <c r="EC56" s="103"/>
      <c r="ED56" s="103"/>
      <c r="EE56" s="103"/>
      <c r="EF56" s="103"/>
      <c r="EG56" s="103"/>
      <c r="EH56" s="103"/>
      <c r="EI56" s="103"/>
      <c r="EJ56" s="103"/>
      <c r="EK56" s="103"/>
      <c r="EL56" s="103"/>
      <c r="EM56" s="103"/>
      <c r="EN56" s="103"/>
      <c r="EO56" s="103"/>
      <c r="EP56" s="103"/>
      <c r="EQ56" s="103"/>
      <c r="ER56" s="103"/>
      <c r="ES56" s="103"/>
      <c r="ET56" s="103"/>
      <c r="EU56" s="103"/>
      <c r="EV56" s="103"/>
      <c r="EW56" s="103"/>
      <c r="EX56" s="103"/>
      <c r="EY56" s="103"/>
      <c r="EZ56" s="103"/>
      <c r="FA56" s="103"/>
      <c r="FB56" s="103"/>
      <c r="FC56" s="103"/>
      <c r="FD56" s="103"/>
      <c r="FE56" s="103"/>
      <c r="FF56" s="103"/>
      <c r="FG56" s="103"/>
      <c r="FH56" s="103"/>
      <c r="FI56" s="103"/>
      <c r="FJ56" s="103"/>
      <c r="FK56" s="103"/>
      <c r="FL56" s="103"/>
      <c r="FM56" s="103"/>
      <c r="FN56" s="103"/>
    </row>
    <row r="57" spans="1:170" s="102" customFormat="1">
      <c r="A57" s="120" t="s">
        <v>72</v>
      </c>
      <c r="B57" s="121"/>
      <c r="C57" s="121" t="str">
        <f>'Price guide'!C56</f>
        <v>Average</v>
      </c>
      <c r="D57" s="121"/>
      <c r="E57" s="128"/>
      <c r="F57" s="122"/>
      <c r="G57" s="121"/>
      <c r="H57" s="123">
        <f>'Price guide'!G56</f>
        <v>1.4381257739387387</v>
      </c>
      <c r="I57" s="124"/>
      <c r="J57" s="125">
        <f>'Price guide'!P50</f>
        <v>0.08</v>
      </c>
      <c r="K57" s="125"/>
      <c r="L57" s="126"/>
      <c r="M57" s="127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  <c r="BD57" s="103"/>
      <c r="BE57" s="103"/>
      <c r="BF57" s="103"/>
      <c r="BG57" s="103"/>
      <c r="BH57" s="103"/>
      <c r="BI57" s="103"/>
      <c r="BJ57" s="103"/>
      <c r="BK57" s="103"/>
      <c r="BL57" s="103"/>
      <c r="BM57" s="103"/>
      <c r="BN57" s="103"/>
      <c r="BO57" s="103"/>
      <c r="BP57" s="103"/>
      <c r="BQ57" s="103"/>
      <c r="BR57" s="103"/>
      <c r="BS57" s="103"/>
      <c r="BT57" s="103"/>
      <c r="BU57" s="103"/>
      <c r="BV57" s="103"/>
      <c r="BW57" s="103"/>
      <c r="BX57" s="103"/>
      <c r="BY57" s="103"/>
      <c r="BZ57" s="103"/>
      <c r="CA57" s="103"/>
      <c r="CB57" s="103"/>
      <c r="CC57" s="103"/>
      <c r="CD57" s="103"/>
      <c r="CE57" s="103"/>
      <c r="CF57" s="103"/>
      <c r="CG57" s="103"/>
      <c r="CH57" s="103"/>
      <c r="CI57" s="103"/>
      <c r="CJ57" s="103"/>
      <c r="CK57" s="103"/>
      <c r="CL57" s="103"/>
      <c r="CM57" s="103"/>
      <c r="CN57" s="103"/>
      <c r="CO57" s="103"/>
      <c r="CP57" s="103"/>
      <c r="CQ57" s="103"/>
      <c r="CR57" s="103"/>
      <c r="CS57" s="103"/>
      <c r="CT57" s="103"/>
      <c r="CU57" s="103"/>
      <c r="CV57" s="103"/>
      <c r="CW57" s="103"/>
      <c r="CX57" s="103"/>
      <c r="CY57" s="103"/>
      <c r="CZ57" s="103"/>
      <c r="DA57" s="103"/>
      <c r="DB57" s="103"/>
      <c r="DC57" s="103"/>
      <c r="DD57" s="103"/>
      <c r="DE57" s="103"/>
      <c r="DF57" s="103"/>
      <c r="DG57" s="103"/>
      <c r="DH57" s="103"/>
      <c r="DI57" s="103"/>
      <c r="DJ57" s="103"/>
      <c r="DK57" s="103"/>
      <c r="DL57" s="103"/>
      <c r="DM57" s="103"/>
      <c r="DN57" s="103"/>
      <c r="DO57" s="103"/>
      <c r="DP57" s="103"/>
      <c r="DQ57" s="103"/>
      <c r="DR57" s="103"/>
      <c r="DS57" s="103"/>
      <c r="DT57" s="103"/>
      <c r="DU57" s="103"/>
      <c r="DV57" s="103"/>
      <c r="DW57" s="103"/>
      <c r="DX57" s="103"/>
      <c r="DY57" s="103"/>
      <c r="DZ57" s="103"/>
      <c r="EA57" s="103"/>
      <c r="EB57" s="103"/>
      <c r="EC57" s="103"/>
      <c r="ED57" s="103"/>
      <c r="EE57" s="103"/>
      <c r="EF57" s="103"/>
      <c r="EG57" s="103"/>
      <c r="EH57" s="103"/>
      <c r="EI57" s="103"/>
      <c r="EJ57" s="103"/>
      <c r="EK57" s="103"/>
      <c r="EL57" s="103"/>
      <c r="EM57" s="103"/>
      <c r="EN57" s="103"/>
      <c r="EO57" s="103"/>
      <c r="EP57" s="103"/>
      <c r="EQ57" s="103"/>
      <c r="ER57" s="103"/>
      <c r="ES57" s="103"/>
      <c r="ET57" s="103"/>
      <c r="EU57" s="103"/>
      <c r="EV57" s="103"/>
      <c r="EW57" s="103"/>
      <c r="EX57" s="103"/>
      <c r="EY57" s="103"/>
      <c r="EZ57" s="103"/>
      <c r="FA57" s="103"/>
      <c r="FB57" s="103"/>
      <c r="FC57" s="103"/>
      <c r="FD57" s="103"/>
      <c r="FE57" s="103"/>
      <c r="FF57" s="103"/>
      <c r="FG57" s="103"/>
      <c r="FH57" s="103"/>
      <c r="FI57" s="103"/>
      <c r="FJ57" s="103"/>
      <c r="FK57" s="103"/>
      <c r="FL57" s="103"/>
      <c r="FM57" s="103"/>
      <c r="FN57" s="103"/>
    </row>
    <row r="58" spans="1:170" s="102" customFormat="1">
      <c r="A58" s="120" t="s">
        <v>21</v>
      </c>
      <c r="B58" s="121"/>
      <c r="C58" s="121" t="str">
        <f>'Price guide'!C57</f>
        <v>Lancaster</v>
      </c>
      <c r="D58" s="121"/>
      <c r="E58" s="121"/>
      <c r="F58" s="122"/>
      <c r="G58" s="121"/>
      <c r="H58" s="123">
        <f>'Price guide'!G57</f>
        <v>1.4364327911305332</v>
      </c>
      <c r="I58" s="124"/>
      <c r="J58" s="125">
        <f>'Price guide'!P51</f>
        <v>0.2</v>
      </c>
      <c r="K58" s="125"/>
      <c r="L58" s="129"/>
      <c r="M58" s="127" t="str">
        <f>'Price guide'!M57</f>
        <v>Junction 18/19 M6</v>
      </c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  <c r="BD58" s="103"/>
      <c r="BE58" s="103"/>
      <c r="BF58" s="103"/>
      <c r="BG58" s="103"/>
      <c r="BH58" s="103"/>
      <c r="BI58" s="103"/>
      <c r="BJ58" s="103"/>
      <c r="BK58" s="103"/>
      <c r="BL58" s="103"/>
      <c r="BM58" s="103"/>
      <c r="BN58" s="103"/>
      <c r="BO58" s="103"/>
      <c r="BP58" s="103"/>
      <c r="BQ58" s="103"/>
      <c r="BR58" s="103"/>
      <c r="BS58" s="103"/>
      <c r="BT58" s="103"/>
      <c r="BU58" s="103"/>
      <c r="BV58" s="103"/>
      <c r="BW58" s="103"/>
      <c r="BX58" s="103"/>
      <c r="BY58" s="103"/>
      <c r="BZ58" s="103"/>
      <c r="CA58" s="103"/>
      <c r="CB58" s="103"/>
      <c r="CC58" s="103"/>
      <c r="CD58" s="103"/>
      <c r="CE58" s="103"/>
      <c r="CF58" s="103"/>
      <c r="CG58" s="103"/>
      <c r="CH58" s="103"/>
      <c r="CI58" s="103"/>
      <c r="CJ58" s="103"/>
      <c r="CK58" s="103"/>
      <c r="CL58" s="103"/>
      <c r="CM58" s="103"/>
      <c r="CN58" s="103"/>
      <c r="CO58" s="103"/>
      <c r="CP58" s="103"/>
      <c r="CQ58" s="103"/>
      <c r="CR58" s="103"/>
      <c r="CS58" s="103"/>
      <c r="CT58" s="103"/>
      <c r="CU58" s="103"/>
      <c r="CV58" s="103"/>
      <c r="CW58" s="103"/>
      <c r="CX58" s="103"/>
      <c r="CY58" s="103"/>
      <c r="CZ58" s="103"/>
      <c r="DA58" s="103"/>
      <c r="DB58" s="103"/>
      <c r="DC58" s="103"/>
      <c r="DD58" s="103"/>
      <c r="DE58" s="103"/>
      <c r="DF58" s="103"/>
      <c r="DG58" s="103"/>
      <c r="DH58" s="103"/>
      <c r="DI58" s="103"/>
      <c r="DJ58" s="103"/>
      <c r="DK58" s="103"/>
      <c r="DL58" s="103"/>
      <c r="DM58" s="103"/>
      <c r="DN58" s="103"/>
      <c r="DO58" s="103"/>
      <c r="DP58" s="103"/>
      <c r="DQ58" s="103"/>
      <c r="DR58" s="103"/>
      <c r="DS58" s="103"/>
      <c r="DT58" s="103"/>
      <c r="DU58" s="103"/>
      <c r="DV58" s="103"/>
      <c r="DW58" s="103"/>
      <c r="DX58" s="103"/>
      <c r="DY58" s="103"/>
      <c r="DZ58" s="103"/>
      <c r="EA58" s="103"/>
      <c r="EB58" s="103"/>
      <c r="EC58" s="103"/>
      <c r="ED58" s="103"/>
      <c r="EE58" s="103"/>
      <c r="EF58" s="103"/>
      <c r="EG58" s="103"/>
      <c r="EH58" s="103"/>
      <c r="EI58" s="103"/>
      <c r="EJ58" s="103"/>
      <c r="EK58" s="103"/>
      <c r="EL58" s="103"/>
      <c r="EM58" s="103"/>
      <c r="EN58" s="103"/>
      <c r="EO58" s="103"/>
      <c r="EP58" s="103"/>
      <c r="EQ58" s="103"/>
      <c r="ER58" s="103"/>
      <c r="ES58" s="103"/>
      <c r="ET58" s="103"/>
      <c r="EU58" s="103"/>
      <c r="EV58" s="103"/>
      <c r="EW58" s="103"/>
      <c r="EX58" s="103"/>
      <c r="EY58" s="103"/>
      <c r="EZ58" s="103"/>
      <c r="FA58" s="103"/>
      <c r="FB58" s="103"/>
      <c r="FC58" s="103"/>
      <c r="FD58" s="103"/>
      <c r="FE58" s="103"/>
      <c r="FF58" s="103"/>
      <c r="FG58" s="103"/>
      <c r="FH58" s="103"/>
      <c r="FI58" s="103"/>
      <c r="FJ58" s="103"/>
      <c r="FK58" s="103"/>
      <c r="FL58" s="103"/>
      <c r="FM58" s="103"/>
      <c r="FN58" s="103"/>
    </row>
    <row r="59" spans="1:170" s="132" customFormat="1" ht="9">
      <c r="A59" s="149" t="s">
        <v>112</v>
      </c>
      <c r="B59" s="149"/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149"/>
      <c r="Q59" s="143"/>
      <c r="R59" s="143"/>
      <c r="S59" s="143"/>
      <c r="T59" s="143"/>
      <c r="U59" s="143"/>
      <c r="V59" s="143"/>
      <c r="W59" s="143"/>
      <c r="X59" s="143"/>
      <c r="Y59" s="143"/>
      <c r="Z59" s="143"/>
      <c r="AA59" s="143"/>
      <c r="AB59" s="143"/>
      <c r="AC59" s="143"/>
      <c r="AD59" s="143"/>
      <c r="AE59" s="143"/>
      <c r="AF59" s="143"/>
      <c r="AG59" s="143"/>
      <c r="AH59" s="143"/>
      <c r="AI59" s="143"/>
      <c r="AJ59" s="143"/>
      <c r="AK59" s="143"/>
      <c r="AL59" s="143"/>
      <c r="AM59" s="143"/>
      <c r="AN59" s="143"/>
      <c r="AO59" s="143"/>
      <c r="AP59" s="143"/>
      <c r="AQ59" s="143"/>
      <c r="AR59" s="143"/>
      <c r="AS59" s="143"/>
      <c r="AT59" s="143"/>
      <c r="AU59" s="143"/>
      <c r="AV59" s="143"/>
      <c r="AW59" s="143"/>
      <c r="AX59" s="143"/>
      <c r="AY59" s="143"/>
      <c r="AZ59" s="143"/>
      <c r="BA59" s="143"/>
      <c r="BB59" s="143"/>
      <c r="BC59" s="143"/>
      <c r="BD59" s="143"/>
      <c r="BE59" s="143"/>
      <c r="BF59" s="143"/>
      <c r="BG59" s="143"/>
      <c r="BH59" s="143"/>
      <c r="BI59" s="143"/>
      <c r="BJ59" s="143"/>
      <c r="BK59" s="143"/>
      <c r="BL59" s="143"/>
      <c r="BM59" s="143"/>
      <c r="BN59" s="143"/>
      <c r="BO59" s="143"/>
      <c r="BP59" s="143"/>
      <c r="BQ59" s="143"/>
      <c r="BR59" s="143"/>
      <c r="BS59" s="143"/>
      <c r="BT59" s="143"/>
      <c r="BU59" s="143"/>
      <c r="BV59" s="143"/>
      <c r="BW59" s="143"/>
      <c r="BX59" s="143"/>
      <c r="BY59" s="143"/>
      <c r="BZ59" s="143"/>
      <c r="CA59" s="143"/>
      <c r="CB59" s="143"/>
      <c r="CC59" s="143"/>
      <c r="CD59" s="143"/>
      <c r="CE59" s="143"/>
      <c r="CF59" s="143"/>
      <c r="CG59" s="143"/>
      <c r="CH59" s="143"/>
      <c r="CI59" s="143"/>
      <c r="CJ59" s="143"/>
      <c r="CK59" s="143"/>
      <c r="CL59" s="143"/>
      <c r="CM59" s="143"/>
      <c r="CN59" s="143"/>
      <c r="CO59" s="143"/>
      <c r="CP59" s="143"/>
      <c r="CQ59" s="143"/>
      <c r="CR59" s="143"/>
      <c r="CS59" s="143"/>
      <c r="CT59" s="143"/>
      <c r="CU59" s="143"/>
      <c r="CV59" s="143"/>
      <c r="CW59" s="143"/>
      <c r="CX59" s="143"/>
      <c r="CY59" s="143"/>
      <c r="CZ59" s="143"/>
      <c r="DA59" s="143"/>
      <c r="DB59" s="143"/>
      <c r="DC59" s="143"/>
      <c r="DD59" s="143"/>
      <c r="DE59" s="143"/>
      <c r="DF59" s="143"/>
      <c r="DG59" s="143"/>
      <c r="DH59" s="143"/>
      <c r="DI59" s="143"/>
      <c r="DJ59" s="143"/>
      <c r="DK59" s="143"/>
      <c r="DL59" s="143"/>
      <c r="DM59" s="143"/>
      <c r="DN59" s="143"/>
      <c r="DO59" s="143"/>
      <c r="DP59" s="143"/>
      <c r="DQ59" s="143"/>
      <c r="DR59" s="143"/>
      <c r="DS59" s="143"/>
      <c r="DT59" s="143"/>
      <c r="DU59" s="143"/>
      <c r="DV59" s="143"/>
      <c r="DW59" s="143"/>
      <c r="DX59" s="143"/>
      <c r="DY59" s="143"/>
      <c r="DZ59" s="143"/>
      <c r="EA59" s="143"/>
      <c r="EB59" s="143"/>
      <c r="EC59" s="143"/>
      <c r="ED59" s="143"/>
      <c r="EE59" s="143"/>
      <c r="EF59" s="143"/>
      <c r="EG59" s="143"/>
      <c r="EH59" s="143"/>
      <c r="EI59" s="143"/>
      <c r="EJ59" s="143"/>
      <c r="EK59" s="143"/>
      <c r="EL59" s="143"/>
      <c r="EM59" s="143"/>
      <c r="EN59" s="143"/>
      <c r="EO59" s="143"/>
      <c r="EP59" s="143"/>
      <c r="EQ59" s="143"/>
      <c r="ER59" s="143"/>
      <c r="ES59" s="143"/>
      <c r="ET59" s="143"/>
      <c r="EU59" s="143"/>
      <c r="EV59" s="143"/>
      <c r="EW59" s="143"/>
      <c r="EX59" s="143"/>
      <c r="EY59" s="143"/>
      <c r="EZ59" s="143"/>
      <c r="FA59" s="143"/>
      <c r="FB59" s="143"/>
      <c r="FC59" s="143"/>
      <c r="FD59" s="143"/>
      <c r="FE59" s="143"/>
      <c r="FF59" s="143"/>
      <c r="FG59" s="143"/>
      <c r="FH59" s="143"/>
      <c r="FI59" s="143"/>
      <c r="FJ59" s="143"/>
      <c r="FK59" s="143"/>
      <c r="FL59" s="143"/>
      <c r="FM59" s="143"/>
      <c r="FN59" s="143"/>
    </row>
    <row r="60" spans="1:170" s="132" customFormat="1" ht="9">
      <c r="A60" s="149" t="s">
        <v>113</v>
      </c>
      <c r="B60" s="149"/>
      <c r="C60" s="149"/>
      <c r="D60" s="149"/>
      <c r="E60" s="149"/>
      <c r="F60" s="149"/>
      <c r="G60" s="149"/>
      <c r="H60" s="149"/>
      <c r="I60" s="149"/>
      <c r="J60" s="149"/>
      <c r="K60" s="149"/>
      <c r="L60" s="149"/>
      <c r="M60" s="149"/>
      <c r="Q60" s="143"/>
      <c r="R60" s="143"/>
      <c r="S60" s="143"/>
      <c r="T60" s="143"/>
      <c r="U60" s="143"/>
      <c r="V60" s="143"/>
      <c r="W60" s="143"/>
      <c r="X60" s="143"/>
      <c r="Y60" s="143"/>
      <c r="Z60" s="143"/>
      <c r="AA60" s="143"/>
      <c r="AB60" s="143"/>
      <c r="AC60" s="143"/>
      <c r="AD60" s="143"/>
      <c r="AE60" s="143"/>
      <c r="AF60" s="143"/>
      <c r="AG60" s="143"/>
      <c r="AH60" s="143"/>
      <c r="AI60" s="143"/>
      <c r="AJ60" s="143"/>
      <c r="AK60" s="143"/>
      <c r="AL60" s="143"/>
      <c r="AM60" s="143"/>
      <c r="AN60" s="143"/>
      <c r="AO60" s="143"/>
      <c r="AP60" s="143"/>
      <c r="AQ60" s="143"/>
      <c r="AR60" s="143"/>
      <c r="AS60" s="143"/>
      <c r="AT60" s="143"/>
      <c r="AU60" s="143"/>
      <c r="AV60" s="143"/>
      <c r="AW60" s="143"/>
      <c r="AX60" s="143"/>
      <c r="AY60" s="143"/>
      <c r="AZ60" s="143"/>
      <c r="BA60" s="143"/>
      <c r="BB60" s="143"/>
      <c r="BC60" s="143"/>
      <c r="BD60" s="143"/>
      <c r="BE60" s="143"/>
      <c r="BF60" s="143"/>
      <c r="BG60" s="143"/>
      <c r="BH60" s="143"/>
      <c r="BI60" s="143"/>
      <c r="BJ60" s="143"/>
      <c r="BK60" s="143"/>
      <c r="BL60" s="143"/>
      <c r="BM60" s="143"/>
      <c r="BN60" s="143"/>
      <c r="BO60" s="143"/>
      <c r="BP60" s="143"/>
      <c r="BQ60" s="143"/>
      <c r="BR60" s="143"/>
      <c r="BS60" s="143"/>
      <c r="BT60" s="143"/>
      <c r="BU60" s="143"/>
      <c r="BV60" s="143"/>
      <c r="BW60" s="143"/>
      <c r="BX60" s="143"/>
      <c r="BY60" s="143"/>
      <c r="BZ60" s="143"/>
      <c r="CA60" s="143"/>
      <c r="CB60" s="143"/>
      <c r="CC60" s="143"/>
      <c r="CD60" s="143"/>
      <c r="CE60" s="143"/>
      <c r="CF60" s="143"/>
      <c r="CG60" s="143"/>
      <c r="CH60" s="143"/>
      <c r="CI60" s="143"/>
      <c r="CJ60" s="143"/>
      <c r="CK60" s="143"/>
      <c r="CL60" s="143"/>
      <c r="CM60" s="143"/>
      <c r="CN60" s="143"/>
      <c r="CO60" s="143"/>
      <c r="CP60" s="143"/>
      <c r="CQ60" s="143"/>
      <c r="CR60" s="143"/>
      <c r="CS60" s="143"/>
      <c r="CT60" s="143"/>
      <c r="CU60" s="143"/>
      <c r="CV60" s="143"/>
      <c r="CW60" s="143"/>
      <c r="CX60" s="143"/>
      <c r="CY60" s="143"/>
      <c r="CZ60" s="143"/>
      <c r="DA60" s="143"/>
      <c r="DB60" s="143"/>
      <c r="DC60" s="143"/>
      <c r="DD60" s="143"/>
      <c r="DE60" s="143"/>
      <c r="DF60" s="143"/>
      <c r="DG60" s="143"/>
      <c r="DH60" s="143"/>
      <c r="DI60" s="143"/>
      <c r="DJ60" s="143"/>
      <c r="DK60" s="143"/>
      <c r="DL60" s="143"/>
      <c r="DM60" s="143"/>
      <c r="DN60" s="143"/>
      <c r="DO60" s="143"/>
      <c r="DP60" s="143"/>
      <c r="DQ60" s="143"/>
      <c r="DR60" s="143"/>
      <c r="DS60" s="143"/>
      <c r="DT60" s="143"/>
      <c r="DU60" s="143"/>
      <c r="DV60" s="143"/>
      <c r="DW60" s="143"/>
      <c r="DX60" s="143"/>
      <c r="DY60" s="143"/>
      <c r="DZ60" s="143"/>
      <c r="EA60" s="143"/>
      <c r="EB60" s="143"/>
      <c r="EC60" s="143"/>
      <c r="ED60" s="143"/>
      <c r="EE60" s="143"/>
      <c r="EF60" s="143"/>
      <c r="EG60" s="143"/>
      <c r="EH60" s="143"/>
      <c r="EI60" s="143"/>
      <c r="EJ60" s="143"/>
      <c r="EK60" s="143"/>
      <c r="EL60" s="143"/>
      <c r="EM60" s="143"/>
      <c r="EN60" s="143"/>
      <c r="EO60" s="143"/>
      <c r="EP60" s="143"/>
      <c r="EQ60" s="143"/>
      <c r="ER60" s="143"/>
      <c r="ES60" s="143"/>
      <c r="ET60" s="143"/>
      <c r="EU60" s="143"/>
      <c r="EV60" s="143"/>
      <c r="EW60" s="143"/>
      <c r="EX60" s="143"/>
      <c r="EY60" s="143"/>
      <c r="EZ60" s="143"/>
      <c r="FA60" s="143"/>
      <c r="FB60" s="143"/>
      <c r="FC60" s="143"/>
      <c r="FD60" s="143"/>
      <c r="FE60" s="143"/>
      <c r="FF60" s="143"/>
      <c r="FG60" s="143"/>
      <c r="FH60" s="143"/>
      <c r="FI60" s="143"/>
      <c r="FJ60" s="143"/>
      <c r="FK60" s="143"/>
      <c r="FL60" s="143"/>
      <c r="FM60" s="143"/>
      <c r="FN60" s="143"/>
    </row>
    <row r="61" spans="1:170">
      <c r="I61" s="138"/>
      <c r="J61" s="138"/>
      <c r="K61" s="138"/>
    </row>
    <row r="62" spans="1:170">
      <c r="I62" s="138"/>
      <c r="J62" s="138"/>
      <c r="K62" s="138"/>
    </row>
    <row r="63" spans="1:170">
      <c r="A63" s="138"/>
      <c r="F63" s="138"/>
      <c r="I63" s="138"/>
      <c r="J63" s="138"/>
      <c r="K63" s="138"/>
    </row>
  </sheetData>
  <mergeCells count="6">
    <mergeCell ref="A60:M60"/>
    <mergeCell ref="F3:H3"/>
    <mergeCell ref="C3:D3"/>
    <mergeCell ref="A1:M1"/>
    <mergeCell ref="A2:M2"/>
    <mergeCell ref="A59:M59"/>
  </mergeCells>
  <phoneticPr fontId="0" type="noConversion"/>
  <conditionalFormatting sqref="A4:M58">
    <cfRule type="expression" dxfId="4" priority="1">
      <formula>MOD(ROW(),2)</formula>
    </cfRule>
  </conditionalFormatting>
  <pageMargins left="0.74803149606299213" right="0.74803149606299213" top="0.98425196850393704" bottom="0.98425196850393704" header="0.51181102362204722" footer="0.51181102362204722"/>
  <pageSetup paperSize="9" scale="8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V63"/>
  <sheetViews>
    <sheetView showGridLines="0" workbookViewId="0">
      <selection activeCell="E48" sqref="E48"/>
    </sheetView>
  </sheetViews>
  <sheetFormatPr defaultRowHeight="12.75"/>
  <cols>
    <col min="1" max="1" width="15.85546875" style="137" bestFit="1" customWidth="1"/>
    <col min="2" max="2" width="0.28515625" style="138" customWidth="1"/>
    <col min="3" max="3" width="19.85546875" style="138" bestFit="1" customWidth="1"/>
    <col min="4" max="4" width="8.28515625" style="138" customWidth="1"/>
    <col min="5" max="5" width="0.28515625" style="138" customWidth="1"/>
    <col min="6" max="6" width="6.42578125" style="139" customWidth="1"/>
    <col min="7" max="7" width="1" style="138" customWidth="1"/>
    <col min="8" max="8" width="6.42578125" style="140" customWidth="1"/>
    <col min="9" max="9" width="0.28515625" style="141" customWidth="1"/>
    <col min="10" max="10" width="6.140625" style="141" bestFit="1" customWidth="1"/>
    <col min="11" max="11" width="0.7109375" style="138" customWidth="1"/>
    <col min="12" max="12" width="0.28515625" style="138" customWidth="1"/>
    <col min="13" max="13" width="24.85546875" style="138" bestFit="1" customWidth="1"/>
    <col min="14" max="16384" width="9.140625" style="138"/>
  </cols>
  <sheetData>
    <row r="1" spans="1:13" ht="19.5">
      <c r="A1" s="152" t="s">
        <v>166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</row>
    <row r="2" spans="1:13" s="142" customFormat="1" ht="11.25">
      <c r="A2" s="153" t="s">
        <v>114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</row>
    <row r="3" spans="1:13" ht="25.5">
      <c r="A3" s="90" t="s">
        <v>7</v>
      </c>
      <c r="B3" s="90"/>
      <c r="C3" s="151" t="s">
        <v>165</v>
      </c>
      <c r="D3" s="151"/>
      <c r="E3" s="90"/>
      <c r="F3" s="150" t="s">
        <v>43</v>
      </c>
      <c r="G3" s="150"/>
      <c r="H3" s="150"/>
      <c r="I3" s="92"/>
      <c r="J3" s="92" t="s">
        <v>80</v>
      </c>
      <c r="K3" s="92"/>
      <c r="L3" s="92"/>
      <c r="M3" s="90" t="s">
        <v>8</v>
      </c>
    </row>
    <row r="4" spans="1:13" s="102" customFormat="1">
      <c r="A4" s="120" t="s">
        <v>24</v>
      </c>
      <c r="B4" s="121"/>
      <c r="C4" s="121" t="str">
        <f>'Price guide'!C3</f>
        <v>OMV Gries Brennersee</v>
      </c>
      <c r="D4" s="121"/>
      <c r="E4" s="121"/>
      <c r="F4" s="122"/>
      <c r="G4" s="121"/>
      <c r="H4" s="123">
        <f>'Price guide'!G3</f>
        <v>1.1891666666666667</v>
      </c>
      <c r="I4" s="124"/>
      <c r="J4" s="125">
        <f>'Price guide'!P$23</f>
        <v>0.2</v>
      </c>
      <c r="K4" s="126"/>
      <c r="L4" s="126"/>
      <c r="M4" s="127" t="str">
        <f>'Price guide'!M3</f>
        <v>E45, exit Brennersee</v>
      </c>
    </row>
    <row r="5" spans="1:13" s="102" customFormat="1">
      <c r="A5" s="120"/>
      <c r="B5" s="121"/>
      <c r="C5" s="121" t="str">
        <f>'Price guide'!C4</f>
        <v>Hart/Villach</v>
      </c>
      <c r="D5" s="121"/>
      <c r="E5" s="121"/>
      <c r="F5" s="122"/>
      <c r="G5" s="121"/>
      <c r="H5" s="123">
        <f>'Price guide'!G4</f>
        <v>1.1658333333333335</v>
      </c>
      <c r="I5" s="124"/>
      <c r="J5" s="125">
        <f>'Price guide'!P$23</f>
        <v>0.2</v>
      </c>
      <c r="K5" s="126"/>
      <c r="L5" s="126"/>
      <c r="M5" s="127" t="str">
        <f>'Price guide'!M4</f>
        <v>Arnoldstein-Villach</v>
      </c>
    </row>
    <row r="6" spans="1:13" s="102" customFormat="1" ht="22.5">
      <c r="A6" s="120"/>
      <c r="B6" s="121"/>
      <c r="C6" s="121" t="str">
        <f>'Price guide'!C5</f>
        <v>Eurotruck Niederndorf + others</v>
      </c>
      <c r="D6" s="121"/>
      <c r="E6" s="128"/>
      <c r="F6" s="122"/>
      <c r="G6" s="121"/>
      <c r="H6" s="123">
        <f>'Price guide'!G5</f>
        <v>1.1758333333333335</v>
      </c>
      <c r="I6" s="124"/>
      <c r="J6" s="125">
        <f>'Price guide'!P$23</f>
        <v>0.2</v>
      </c>
      <c r="K6" s="126"/>
      <c r="L6" s="126"/>
      <c r="M6" s="130"/>
    </row>
    <row r="7" spans="1:13" s="102" customFormat="1">
      <c r="A7" s="120"/>
      <c r="B7" s="121"/>
      <c r="C7" s="121" t="str">
        <f>'Price guide'!C6</f>
        <v>Agip IBK-Amras</v>
      </c>
      <c r="D7" s="121"/>
      <c r="E7" s="121"/>
      <c r="F7" s="122"/>
      <c r="G7" s="121"/>
      <c r="H7" s="123">
        <f>'Price guide'!G6</f>
        <v>1.1658333333333335</v>
      </c>
      <c r="I7" s="124"/>
      <c r="J7" s="125">
        <f>'Price guide'!P$23</f>
        <v>0.2</v>
      </c>
      <c r="K7" s="126"/>
      <c r="L7" s="126"/>
      <c r="M7" s="127"/>
    </row>
    <row r="8" spans="1:13" s="102" customFormat="1">
      <c r="A8" s="120"/>
      <c r="B8" s="121"/>
      <c r="C8" s="121" t="str">
        <f>'Price guide'!C7</f>
        <v>Unterpremstätten</v>
      </c>
      <c r="D8" s="121"/>
      <c r="E8" s="120"/>
      <c r="F8" s="122"/>
      <c r="G8" s="121"/>
      <c r="H8" s="123">
        <f>'Price guide'!G7</f>
        <v>1.0991666666666666</v>
      </c>
      <c r="I8" s="124"/>
      <c r="J8" s="125">
        <f>'Price guide'!P$23</f>
        <v>0.2</v>
      </c>
      <c r="K8" s="126"/>
      <c r="L8" s="126"/>
      <c r="M8" s="127"/>
    </row>
    <row r="9" spans="1:13" s="102" customFormat="1">
      <c r="A9" s="120"/>
      <c r="B9" s="121"/>
      <c r="C9" s="121" t="str">
        <f>'Price guide'!C8</f>
        <v>Kufstein</v>
      </c>
      <c r="D9" s="121"/>
      <c r="E9" s="121"/>
      <c r="F9" s="122"/>
      <c r="G9" s="121"/>
      <c r="H9" s="123">
        <f>'Price guide'!G8</f>
        <v>1.1158333333333335</v>
      </c>
      <c r="I9" s="124"/>
      <c r="J9" s="125">
        <f>'Price guide'!P$23</f>
        <v>0.2</v>
      </c>
      <c r="K9" s="126"/>
      <c r="L9" s="126"/>
      <c r="M9" s="127" t="str">
        <f>'Price guide'!M8</f>
        <v>Kiefersfelden-Kufstein</v>
      </c>
    </row>
    <row r="10" spans="1:13" s="102" customFormat="1">
      <c r="A10" s="120" t="s">
        <v>23</v>
      </c>
      <c r="B10" s="121"/>
      <c r="C10" s="121" t="str">
        <f>'Price guide'!C9</f>
        <v>G.&amp;V. / BP list price</v>
      </c>
      <c r="D10" s="121"/>
      <c r="E10" s="128"/>
      <c r="F10" s="122"/>
      <c r="G10" s="121"/>
      <c r="H10" s="123">
        <f>'Price guide'!G9</f>
        <v>1.2</v>
      </c>
      <c r="I10" s="124"/>
      <c r="J10" s="125">
        <f>'Price guide'!P$24</f>
        <v>0.21</v>
      </c>
      <c r="K10" s="126"/>
      <c r="L10" s="126"/>
      <c r="M10" s="127" t="str">
        <f>'Price guide'!M9</f>
        <v>A1 E19</v>
      </c>
    </row>
    <row r="11" spans="1:13" s="102" customFormat="1" ht="22.5">
      <c r="A11" s="120"/>
      <c r="B11" s="121"/>
      <c r="C11" s="121" t="str">
        <f>'Price guide'!C10</f>
        <v>Poweroil list price</v>
      </c>
      <c r="D11" s="121"/>
      <c r="E11" s="128"/>
      <c r="F11" s="122"/>
      <c r="G11" s="121"/>
      <c r="H11" s="123">
        <f>'Price guide'!G10</f>
        <v>1.2</v>
      </c>
      <c r="I11" s="124"/>
      <c r="J11" s="125">
        <f>'Price guide'!P$24</f>
        <v>0.21</v>
      </c>
      <c r="K11" s="126"/>
      <c r="L11" s="126"/>
      <c r="M11" s="127" t="str">
        <f>'Price guide'!M10</f>
        <v>E40-A10, exit 10 Beernem, close to Brugge</v>
      </c>
    </row>
    <row r="12" spans="1:13" s="102" customFormat="1">
      <c r="A12" s="120" t="s">
        <v>74</v>
      </c>
      <c r="B12" s="121"/>
      <c r="C12" s="121" t="str">
        <f>'Price guide'!C11</f>
        <v>Average</v>
      </c>
      <c r="D12" s="121"/>
      <c r="E12" s="128"/>
      <c r="F12" s="122"/>
      <c r="G12" s="121"/>
      <c r="H12" s="123">
        <f>'Price guide'!G11</f>
        <v>1.1035552374135051</v>
      </c>
      <c r="I12" s="124"/>
      <c r="J12" s="125">
        <f>'Price guide'!P25</f>
        <v>0.2</v>
      </c>
      <c r="K12" s="126"/>
      <c r="L12" s="126"/>
      <c r="M12" s="127"/>
    </row>
    <row r="13" spans="1:13" s="102" customFormat="1">
      <c r="A13" s="120" t="s">
        <v>63</v>
      </c>
      <c r="B13" s="121"/>
      <c r="C13" s="121" t="str">
        <f>'Price guide'!C12</f>
        <v>Average</v>
      </c>
      <c r="D13" s="121"/>
      <c r="E13" s="121"/>
      <c r="F13" s="122"/>
      <c r="G13" s="121"/>
      <c r="H13" s="123">
        <f>'Price guide'!G12</f>
        <v>1.1111530414145607</v>
      </c>
      <c r="I13" s="124"/>
      <c r="J13" s="125">
        <f>'Price guide'!P26</f>
        <v>0.21</v>
      </c>
      <c r="K13" s="126"/>
      <c r="L13" s="126"/>
      <c r="M13" s="127"/>
    </row>
    <row r="14" spans="1:13" s="102" customFormat="1">
      <c r="A14" s="120" t="s">
        <v>28</v>
      </c>
      <c r="B14" s="121"/>
      <c r="C14" s="121" t="str">
        <f>'Price guide'!C13</f>
        <v>OMV</v>
      </c>
      <c r="D14" s="121"/>
      <c r="E14" s="121"/>
      <c r="F14" s="122"/>
      <c r="G14" s="121"/>
      <c r="H14" s="123">
        <f>'Price guide'!G13</f>
        <v>1.0495398472684552</v>
      </c>
      <c r="I14" s="124"/>
      <c r="J14" s="125">
        <f>'Price guide'!P27</f>
        <v>0.25</v>
      </c>
      <c r="K14" s="126"/>
      <c r="L14" s="126"/>
      <c r="M14" s="127" t="str">
        <f>'Price guide'!M13</f>
        <v>vat refund not possible</v>
      </c>
    </row>
    <row r="15" spans="1:13" s="102" customFormat="1">
      <c r="A15" s="120" t="s">
        <v>39</v>
      </c>
      <c r="B15" s="121"/>
      <c r="C15" s="121" t="str">
        <f>'Price guide'!C14</f>
        <v xml:space="preserve">list price  </v>
      </c>
      <c r="D15" s="121"/>
      <c r="E15" s="121"/>
      <c r="F15" s="122"/>
      <c r="G15" s="121"/>
      <c r="H15" s="123">
        <f>'Price guide'!G14</f>
        <v>1.236096593497896</v>
      </c>
      <c r="I15" s="124"/>
      <c r="J15" s="125">
        <f>'Price guide'!P28</f>
        <v>0.25</v>
      </c>
      <c r="K15" s="126"/>
      <c r="L15" s="126"/>
      <c r="M15" s="127"/>
    </row>
    <row r="16" spans="1:13" s="102" customFormat="1">
      <c r="A16" s="120" t="s">
        <v>30</v>
      </c>
      <c r="B16" s="121"/>
      <c r="C16" s="121" t="str">
        <f>'Price guide'!C15</f>
        <v xml:space="preserve">list price  </v>
      </c>
      <c r="D16" s="121"/>
      <c r="E16" s="128"/>
      <c r="F16" s="122"/>
      <c r="G16" s="121"/>
      <c r="H16" s="123">
        <f>'Price guide'!G15</f>
        <v>1.1166666666666667</v>
      </c>
      <c r="I16" s="124"/>
      <c r="J16" s="125">
        <f>'Price guide'!P29</f>
        <v>0.2</v>
      </c>
      <c r="K16" s="126"/>
      <c r="L16" s="126"/>
      <c r="M16" s="127" t="str">
        <f>'Price guide'!M15</f>
        <v xml:space="preserve"> </v>
      </c>
    </row>
    <row r="17" spans="1:13" s="102" customFormat="1">
      <c r="A17" s="120" t="s">
        <v>9</v>
      </c>
      <c r="B17" s="121"/>
      <c r="C17" s="121" t="str">
        <f>'Price guide'!C16</f>
        <v>St. Priest Truckstop</v>
      </c>
      <c r="D17" s="121"/>
      <c r="E17" s="121"/>
      <c r="F17" s="122"/>
      <c r="G17" s="121"/>
      <c r="H17" s="123">
        <f>'Price guide'!G16</f>
        <v>1.1195652173913044</v>
      </c>
      <c r="I17" s="124"/>
      <c r="J17" s="131">
        <f>'Price guide'!P$31</f>
        <v>0.19600000000000001</v>
      </c>
      <c r="K17" s="129"/>
      <c r="L17" s="129"/>
      <c r="M17" s="127" t="str">
        <f>'Price guide'!M16</f>
        <v>A43 (N518)</v>
      </c>
    </row>
    <row r="18" spans="1:13" s="102" customFormat="1">
      <c r="A18" s="120"/>
      <c r="B18" s="121"/>
      <c r="C18" s="121" t="str">
        <f>'Price guide'!C17</f>
        <v>Macon BP</v>
      </c>
      <c r="D18" s="121"/>
      <c r="E18" s="121"/>
      <c r="F18" s="122"/>
      <c r="G18" s="121"/>
      <c r="H18" s="123">
        <f>'Price guide'!G17</f>
        <v>1.1195652173913044</v>
      </c>
      <c r="I18" s="124"/>
      <c r="J18" s="131">
        <f>'Price guide'!P$31</f>
        <v>0.19600000000000001</v>
      </c>
      <c r="K18" s="129"/>
      <c r="L18" s="129"/>
      <c r="M18" s="127" t="str">
        <f>'Price guide'!M17</f>
        <v>A6 Exit Macon N.&gt; Lyon</v>
      </c>
    </row>
    <row r="19" spans="1:13" s="102" customFormat="1">
      <c r="A19" s="120"/>
      <c r="B19" s="121"/>
      <c r="C19" s="121" t="str">
        <f>'Price guide'!C18</f>
        <v>Le Havre</v>
      </c>
      <c r="D19" s="121"/>
      <c r="E19" s="121"/>
      <c r="F19" s="122"/>
      <c r="G19" s="121"/>
      <c r="H19" s="123">
        <f>'Price guide'!G18</f>
        <v>1.1145484949832776</v>
      </c>
      <c r="I19" s="124"/>
      <c r="J19" s="131">
        <f>'Price guide'!P$31</f>
        <v>0.19600000000000001</v>
      </c>
      <c r="K19" s="129"/>
      <c r="L19" s="129"/>
      <c r="M19" s="127" t="str">
        <f>'Price guide'!M18</f>
        <v>Le Havre Port</v>
      </c>
    </row>
    <row r="20" spans="1:13" s="102" customFormat="1">
      <c r="A20" s="120"/>
      <c r="B20" s="121"/>
      <c r="C20" s="121" t="str">
        <f>'Price guide'!C19</f>
        <v>ROYE BP Truckstop</v>
      </c>
      <c r="D20" s="121"/>
      <c r="E20" s="121"/>
      <c r="F20" s="122"/>
      <c r="G20" s="121"/>
      <c r="H20" s="123">
        <f>'Price guide'!G19</f>
        <v>1.1195652173913044</v>
      </c>
      <c r="I20" s="124"/>
      <c r="J20" s="131">
        <f>'Price guide'!P$31</f>
        <v>0.19600000000000001</v>
      </c>
      <c r="K20" s="129"/>
      <c r="L20" s="129"/>
      <c r="M20" s="127" t="str">
        <f>'Price guide'!M19</f>
        <v>A1Lille/Paris</v>
      </c>
    </row>
    <row r="21" spans="1:13" s="102" customFormat="1">
      <c r="A21" s="120"/>
      <c r="B21" s="121"/>
      <c r="C21" s="121" t="str">
        <f>'Price guide'!C20</f>
        <v>Calais</v>
      </c>
      <c r="D21" s="121"/>
      <c r="E21" s="121"/>
      <c r="F21" s="122"/>
      <c r="G21" s="121"/>
      <c r="H21" s="123">
        <f>'Price guide'!G20</f>
        <v>1.1362876254180603</v>
      </c>
      <c r="I21" s="124"/>
      <c r="J21" s="131">
        <f>'Price guide'!P$31</f>
        <v>0.19600000000000001</v>
      </c>
      <c r="K21" s="129"/>
      <c r="L21" s="129"/>
      <c r="M21" s="127"/>
    </row>
    <row r="22" spans="1:13" s="102" customFormat="1">
      <c r="A22" s="120" t="s">
        <v>11</v>
      </c>
      <c r="B22" s="121"/>
      <c r="C22" s="121" t="str">
        <f>'Price guide'!C21</f>
        <v xml:space="preserve">Aral Bockel/Gyhum </v>
      </c>
      <c r="D22" s="121"/>
      <c r="E22" s="121"/>
      <c r="F22" s="122"/>
      <c r="G22" s="121"/>
      <c r="H22" s="123">
        <f>'Price guide'!G21</f>
        <v>1.1840336134453782</v>
      </c>
      <c r="I22" s="124"/>
      <c r="J22" s="125">
        <f>'Price guide'!P$32</f>
        <v>0.19</v>
      </c>
      <c r="K22" s="126"/>
      <c r="L22" s="126"/>
      <c r="M22" s="127" t="str">
        <f>'Price guide'!M21</f>
        <v>A1 North of Bremen exit 49</v>
      </c>
    </row>
    <row r="23" spans="1:13" s="102" customFormat="1">
      <c r="A23" s="120"/>
      <c r="B23" s="121"/>
      <c r="C23" s="121" t="str">
        <f>'Price guide'!C22</f>
        <v>Ilsfeld Truckst.</v>
      </c>
      <c r="D23" s="121"/>
      <c r="E23" s="121"/>
      <c r="F23" s="122"/>
      <c r="G23" s="121"/>
      <c r="H23" s="123">
        <f>'Price guide'!G22</f>
        <v>1.1840336134453782</v>
      </c>
      <c r="I23" s="124"/>
      <c r="J23" s="125">
        <f>'Price guide'!P$32</f>
        <v>0.19</v>
      </c>
      <c r="K23" s="126"/>
      <c r="L23" s="126"/>
      <c r="M23" s="127" t="str">
        <f>'Price guide'!M22</f>
        <v>A81 exit 12 Ilsfeld</v>
      </c>
    </row>
    <row r="24" spans="1:13" s="102" customFormat="1">
      <c r="A24" s="120"/>
      <c r="B24" s="121"/>
      <c r="C24" s="121" t="str">
        <f>'Price guide'!C23</f>
        <v>Bockenem</v>
      </c>
      <c r="D24" s="121"/>
      <c r="E24" s="121"/>
      <c r="F24" s="122"/>
      <c r="G24" s="121"/>
      <c r="H24" s="123">
        <f>'Price guide'!G23</f>
        <v>1.1840336134453782</v>
      </c>
      <c r="I24" s="124"/>
      <c r="J24" s="125">
        <f>'Price guide'!P$32</f>
        <v>0.19</v>
      </c>
      <c r="K24" s="126"/>
      <c r="L24" s="126"/>
      <c r="M24" s="127" t="str">
        <f>'Price guide'!M23</f>
        <v xml:space="preserve">A7 exit 65 </v>
      </c>
    </row>
    <row r="25" spans="1:13" s="102" customFormat="1">
      <c r="A25" s="120"/>
      <c r="B25" s="121"/>
      <c r="C25" s="121" t="str">
        <f>'Price guide'!C24</f>
        <v>Köln Truckstop</v>
      </c>
      <c r="D25" s="121"/>
      <c r="E25" s="121"/>
      <c r="F25" s="122"/>
      <c r="G25" s="121"/>
      <c r="H25" s="123">
        <f>'Price guide'!G24</f>
        <v>1.200840336134454</v>
      </c>
      <c r="I25" s="124"/>
      <c r="J25" s="125">
        <f>'Price guide'!P$32</f>
        <v>0.19</v>
      </c>
      <c r="K25" s="126"/>
      <c r="L25" s="126"/>
      <c r="M25" s="127" t="str">
        <f>'Price guide'!M24</f>
        <v>A1/E31 exit Bickendorf - Köln</v>
      </c>
    </row>
    <row r="26" spans="1:13" s="102" customFormat="1">
      <c r="A26" s="120"/>
      <c r="B26" s="121"/>
      <c r="C26" s="121" t="str">
        <f>'Price guide'!C25</f>
        <v>Vogelsdorf Aral</v>
      </c>
      <c r="D26" s="121"/>
      <c r="E26" s="121"/>
      <c r="F26" s="122"/>
      <c r="G26" s="121"/>
      <c r="H26" s="123">
        <f>'Price guide'!G25</f>
        <v>1.1840336134453782</v>
      </c>
      <c r="I26" s="124"/>
      <c r="J26" s="125">
        <f>'Price guide'!P$32</f>
        <v>0.19</v>
      </c>
      <c r="K26" s="126"/>
      <c r="L26" s="126"/>
      <c r="M26" s="127" t="str">
        <f>'Price guide'!M25</f>
        <v xml:space="preserve">A10 exit 25 Berlin-Hellersdorf </v>
      </c>
    </row>
    <row r="27" spans="1:13" s="102" customFormat="1">
      <c r="A27" s="120"/>
      <c r="B27" s="121"/>
      <c r="C27" s="121" t="str">
        <f>'Price guide'!C26</f>
        <v>Zorbau</v>
      </c>
      <c r="D27" s="121"/>
      <c r="E27" s="121"/>
      <c r="F27" s="122"/>
      <c r="G27" s="121"/>
      <c r="H27" s="123">
        <f>'Price guide'!G26</f>
        <v>1.1840336134453782</v>
      </c>
      <c r="I27" s="124"/>
      <c r="J27" s="125">
        <f>'Price guide'!P$32</f>
        <v>0.19</v>
      </c>
      <c r="K27" s="126"/>
      <c r="L27" s="126"/>
      <c r="M27" s="127" t="str">
        <f>'Price guide'!M26</f>
        <v>A9 exit 20 Weissenfels-Zorbau</v>
      </c>
    </row>
    <row r="28" spans="1:13" s="102" customFormat="1">
      <c r="A28" s="120"/>
      <c r="B28" s="121"/>
      <c r="C28" s="121" t="str">
        <f>'Price guide'!C27</f>
        <v>Farhbinde</v>
      </c>
      <c r="D28" s="121"/>
      <c r="E28" s="121"/>
      <c r="F28" s="122"/>
      <c r="G28" s="121"/>
      <c r="H28" s="123">
        <f>'Price guide'!G27</f>
        <v>1.1840336134453782</v>
      </c>
      <c r="I28" s="124"/>
      <c r="J28" s="125">
        <f>'Price guide'!P$32</f>
        <v>0.19</v>
      </c>
      <c r="K28" s="126"/>
      <c r="L28" s="126"/>
      <c r="M28" s="127" t="str">
        <f>'Price guide'!M27</f>
        <v>A24 exit 12 (Schwerin)</v>
      </c>
    </row>
    <row r="29" spans="1:13" s="102" customFormat="1">
      <c r="A29" s="120"/>
      <c r="B29" s="121"/>
      <c r="C29" s="121" t="str">
        <f>'Price guide'!C28</f>
        <v>Schwarmstedt</v>
      </c>
      <c r="D29" s="121"/>
      <c r="E29" s="121"/>
      <c r="F29" s="122"/>
      <c r="G29" s="121"/>
      <c r="H29" s="123">
        <f>'Price guide'!G28</f>
        <v>1.1840336134453782</v>
      </c>
      <c r="I29" s="124"/>
      <c r="J29" s="125">
        <f>'Price guide'!P$32</f>
        <v>0.19</v>
      </c>
      <c r="K29" s="126"/>
      <c r="L29" s="126"/>
      <c r="M29" s="127" t="str">
        <f>'Price guide'!M28</f>
        <v>A7, An der Autobahn 1</v>
      </c>
    </row>
    <row r="30" spans="1:13" s="102" customFormat="1">
      <c r="A30" s="120"/>
      <c r="B30" s="121"/>
      <c r="C30" s="121" t="str">
        <f>'Price guide'!C29</f>
        <v>Regensburg Truckstop</v>
      </c>
      <c r="D30" s="121"/>
      <c r="E30" s="121"/>
      <c r="F30" s="122"/>
      <c r="G30" s="121"/>
      <c r="H30" s="123">
        <f>'Price guide'!G29</f>
        <v>1.1840336134453782</v>
      </c>
      <c r="I30" s="124"/>
      <c r="J30" s="125">
        <f>'Price guide'!P$32</f>
        <v>0.19</v>
      </c>
      <c r="K30" s="126"/>
      <c r="L30" s="126"/>
      <c r="M30" s="127" t="str">
        <f>'Price guide'!M29</f>
        <v>B15/E56 exit 101 Regensburg</v>
      </c>
    </row>
    <row r="31" spans="1:13" s="102" customFormat="1">
      <c r="A31" s="120"/>
      <c r="B31" s="121"/>
      <c r="C31" s="121" t="str">
        <f>'Price guide'!C30</f>
        <v>Schlüsselfeld</v>
      </c>
      <c r="D31" s="121"/>
      <c r="E31" s="121"/>
      <c r="F31" s="122"/>
      <c r="G31" s="121"/>
      <c r="H31" s="123">
        <f>'Price guide'!G30</f>
        <v>1.1924369747899159</v>
      </c>
      <c r="I31" s="124"/>
      <c r="J31" s="125">
        <f>'Price guide'!P$32</f>
        <v>0.19</v>
      </c>
      <c r="K31" s="126"/>
      <c r="L31" s="126"/>
      <c r="M31" s="127" t="str">
        <f>'Price guide'!M30</f>
        <v>A3 exit 77</v>
      </c>
    </row>
    <row r="32" spans="1:13" s="102" customFormat="1">
      <c r="A32" s="120"/>
      <c r="B32" s="121"/>
      <c r="C32" s="121" t="str">
        <f>'Price guide'!C31</f>
        <v>Kiel</v>
      </c>
      <c r="D32" s="121"/>
      <c r="E32" s="121"/>
      <c r="F32" s="122"/>
      <c r="G32" s="121"/>
      <c r="H32" s="123">
        <f>'Price guide'!G31</f>
        <v>1.1924369747899159</v>
      </c>
      <c r="I32" s="124"/>
      <c r="J32" s="125">
        <f>'Price guide'!P$32</f>
        <v>0.19</v>
      </c>
      <c r="K32" s="126"/>
      <c r="L32" s="126"/>
      <c r="M32" s="127" t="str">
        <f>'Price guide'!M31</f>
        <v>Ferry / Færgeområdet</v>
      </c>
    </row>
    <row r="33" spans="1:13" s="102" customFormat="1">
      <c r="A33" s="120"/>
      <c r="B33" s="121"/>
      <c r="C33" s="121" t="str">
        <f>'Price guide'!C32</f>
        <v>Molfsee Syd f. Kiel</v>
      </c>
      <c r="D33" s="121"/>
      <c r="E33" s="121"/>
      <c r="F33" s="122"/>
      <c r="G33" s="121"/>
      <c r="H33" s="123">
        <f>'Price guide'!G32</f>
        <v>1.1924369747899159</v>
      </c>
      <c r="I33" s="124"/>
      <c r="J33" s="125">
        <f>'Price guide'!P$32</f>
        <v>0.19</v>
      </c>
      <c r="K33" s="126"/>
      <c r="L33" s="126"/>
      <c r="M33" s="127" t="str">
        <f>'Price guide'!M32</f>
        <v>B4</v>
      </c>
    </row>
    <row r="34" spans="1:13" s="102" customFormat="1">
      <c r="A34" s="120"/>
      <c r="B34" s="121"/>
      <c r="C34" s="121" t="str">
        <f>'Price guide'!C33</f>
        <v>Schopsdorf</v>
      </c>
      <c r="D34" s="121"/>
      <c r="E34" s="121"/>
      <c r="F34" s="122"/>
      <c r="G34" s="121"/>
      <c r="H34" s="123">
        <f>'Price guide'!G33</f>
        <v>1.1840336134453782</v>
      </c>
      <c r="I34" s="124"/>
      <c r="J34" s="125">
        <f>'Price guide'!P$32</f>
        <v>0.19</v>
      </c>
      <c r="K34" s="126"/>
      <c r="L34" s="126"/>
      <c r="M34" s="127" t="str">
        <f>'Price guide'!M33</f>
        <v>A2 Berlin-Hannover</v>
      </c>
    </row>
    <row r="35" spans="1:13" s="102" customFormat="1">
      <c r="A35" s="120"/>
      <c r="B35" s="121"/>
      <c r="C35" s="121" t="str">
        <f>'Price guide'!C34</f>
        <v>Reinfeld</v>
      </c>
      <c r="D35" s="121"/>
      <c r="E35" s="121"/>
      <c r="F35" s="122"/>
      <c r="G35" s="121"/>
      <c r="H35" s="123">
        <f>'Price guide'!G34</f>
        <v>1.1840336134453782</v>
      </c>
      <c r="I35" s="124"/>
      <c r="J35" s="125">
        <f>'Price guide'!P$32</f>
        <v>0.19</v>
      </c>
      <c r="K35" s="126"/>
      <c r="L35" s="126"/>
      <c r="M35" s="127" t="str">
        <f>'Price guide'!M34</f>
        <v>An der Autobahn nr. 2</v>
      </c>
    </row>
    <row r="36" spans="1:13" s="102" customFormat="1">
      <c r="A36" s="120"/>
      <c r="B36" s="121"/>
      <c r="C36" s="121" t="str">
        <f>'Price guide'!C35</f>
        <v>Agip Holdorf</v>
      </c>
      <c r="D36" s="121"/>
      <c r="E36" s="128"/>
      <c r="F36" s="122"/>
      <c r="G36" s="121"/>
      <c r="H36" s="123">
        <f>'Price guide'!G35</f>
        <v>1.1924369747899159</v>
      </c>
      <c r="I36" s="124"/>
      <c r="J36" s="125">
        <f>'Price guide'!P$32</f>
        <v>0.19</v>
      </c>
      <c r="K36" s="126"/>
      <c r="L36" s="126"/>
      <c r="M36" s="127" t="str">
        <f>'Price guide'!M35</f>
        <v xml:space="preserve">Holdorf, Zum Hansa-center 3 </v>
      </c>
    </row>
    <row r="37" spans="1:13" s="102" customFormat="1">
      <c r="A37" s="120" t="s">
        <v>4</v>
      </c>
      <c r="B37" s="121"/>
      <c r="C37" s="121" t="str">
        <f>'Price guide'!C36</f>
        <v>Average</v>
      </c>
      <c r="D37" s="121"/>
      <c r="E37" s="121"/>
      <c r="F37" s="122"/>
      <c r="G37" s="121"/>
      <c r="H37" s="123">
        <f>'Price guide'!G36</f>
        <v>1.1504065040650406</v>
      </c>
      <c r="I37" s="124"/>
      <c r="J37" s="125">
        <f>'Price guide'!P33</f>
        <v>0.23</v>
      </c>
      <c r="K37" s="126"/>
      <c r="L37" s="126"/>
      <c r="M37" s="127"/>
    </row>
    <row r="38" spans="1:13" s="102" customFormat="1">
      <c r="A38" s="120" t="s">
        <v>35</v>
      </c>
      <c r="B38" s="121"/>
      <c r="C38" s="121" t="str">
        <f>'Price guide'!C37</f>
        <v xml:space="preserve">Venlo  </v>
      </c>
      <c r="D38" s="121"/>
      <c r="E38" s="128"/>
      <c r="F38" s="122"/>
      <c r="G38" s="121"/>
      <c r="H38" s="123">
        <f>'Price guide'!G37</f>
        <v>1.1950413223140497</v>
      </c>
      <c r="I38" s="124"/>
      <c r="J38" s="125">
        <f>'Price guide'!P$34</f>
        <v>0.21</v>
      </c>
      <c r="K38" s="126"/>
      <c r="L38" s="126"/>
      <c r="M38" s="127" t="str">
        <f>'Price guide'!M37</f>
        <v>A1 close to Venlo</v>
      </c>
    </row>
    <row r="39" spans="1:13" s="102" customFormat="1">
      <c r="A39" s="120"/>
      <c r="B39" s="121"/>
      <c r="C39" s="121" t="str">
        <f>'Price guide'!C38</f>
        <v>Breda Autodieseloil</v>
      </c>
      <c r="D39" s="121"/>
      <c r="E39" s="128"/>
      <c r="F39" s="122">
        <v>1.5129999999999999</v>
      </c>
      <c r="G39" s="121"/>
      <c r="H39" s="123">
        <f>'Price guide'!G38</f>
        <v>0</v>
      </c>
      <c r="I39" s="124"/>
      <c r="J39" s="125">
        <f>'Price guide'!P$34</f>
        <v>0.21</v>
      </c>
      <c r="K39" s="126"/>
      <c r="L39" s="126"/>
      <c r="M39" s="127" t="str">
        <f>'Price guide'!M38</f>
        <v>Breda</v>
      </c>
    </row>
    <row r="40" spans="1:13" s="102" customFormat="1">
      <c r="A40" s="120" t="s">
        <v>26</v>
      </c>
      <c r="B40" s="121"/>
      <c r="C40" s="121" t="str">
        <f>'Price guide'!C39</f>
        <v>Average Prices</v>
      </c>
      <c r="D40" s="121"/>
      <c r="E40" s="121"/>
      <c r="F40" s="122"/>
      <c r="G40" s="121"/>
      <c r="H40" s="123">
        <f>'Price guide'!G39</f>
        <v>1.0685386518536486</v>
      </c>
      <c r="I40" s="124"/>
      <c r="J40" s="125">
        <f>'Price guide'!P35</f>
        <v>0.27</v>
      </c>
      <c r="K40" s="126"/>
      <c r="L40" s="126"/>
      <c r="M40" s="127"/>
    </row>
    <row r="41" spans="1:13" s="102" customFormat="1">
      <c r="A41" s="120" t="s">
        <v>38</v>
      </c>
      <c r="B41" s="121"/>
      <c r="C41" s="121" t="str">
        <f>'Price guide'!C40</f>
        <v>General</v>
      </c>
      <c r="D41" s="121"/>
      <c r="E41" s="121"/>
      <c r="F41" s="122"/>
      <c r="G41" s="121"/>
      <c r="H41" s="123">
        <f>'Price guide'!G40</f>
        <v>1.3778688524590164</v>
      </c>
      <c r="I41" s="124"/>
      <c r="J41" s="125">
        <f>'Price guide'!P36</f>
        <v>0.22</v>
      </c>
      <c r="K41" s="126"/>
      <c r="L41" s="126"/>
      <c r="M41" s="127" t="str">
        <f>'Price guide'!M40</f>
        <v>A1 after Milan</v>
      </c>
    </row>
    <row r="42" spans="1:13" s="102" customFormat="1">
      <c r="A42" s="120" t="s">
        <v>111</v>
      </c>
      <c r="B42" s="121"/>
      <c r="C42" s="121" t="str">
        <f>'Price guide'!C41</f>
        <v>General</v>
      </c>
      <c r="D42" s="121"/>
      <c r="E42" s="121"/>
      <c r="F42" s="122"/>
      <c r="G42" s="121"/>
      <c r="H42" s="123">
        <f>'Price guide'!G41</f>
        <v>1.2634146341463415</v>
      </c>
      <c r="I42" s="124"/>
      <c r="J42" s="125">
        <f>'Price guide'!P37</f>
        <v>0.23</v>
      </c>
      <c r="K42" s="126"/>
      <c r="L42" s="126"/>
      <c r="M42" s="127"/>
    </row>
    <row r="43" spans="1:13" s="102" customFormat="1">
      <c r="A43" s="120" t="s">
        <v>31</v>
      </c>
      <c r="B43" s="121"/>
      <c r="C43" s="121" t="str">
        <f>'Price guide'!C42</f>
        <v>Average Pumpprice </v>
      </c>
      <c r="D43" s="121"/>
      <c r="E43" s="128"/>
      <c r="F43" s="122"/>
      <c r="G43" s="121"/>
      <c r="H43" s="123">
        <f>'Price guide'!G42</f>
        <v>1.0536306961380344</v>
      </c>
      <c r="I43" s="124"/>
      <c r="J43" s="125">
        <f>'Price guide'!P38</f>
        <v>0.21</v>
      </c>
      <c r="K43" s="126"/>
      <c r="L43" s="126"/>
      <c r="M43" s="127"/>
    </row>
    <row r="44" spans="1:13" s="102" customFormat="1">
      <c r="A44" s="120" t="s">
        <v>82</v>
      </c>
      <c r="B44" s="121"/>
      <c r="C44" s="121" t="str">
        <f>'Price guide'!C43</f>
        <v>list price</v>
      </c>
      <c r="D44" s="121"/>
      <c r="E44" s="128"/>
      <c r="F44" s="122"/>
      <c r="G44" s="121"/>
      <c r="H44" s="123">
        <f>'Price guide'!G43</f>
        <v>1.0842799041046578</v>
      </c>
      <c r="I44" s="124"/>
      <c r="J44" s="125">
        <f>'Price guide'!P39</f>
        <v>0.21</v>
      </c>
      <c r="K44" s="126"/>
      <c r="L44" s="126"/>
      <c r="M44" s="127"/>
    </row>
    <row r="45" spans="1:13" s="102" customFormat="1">
      <c r="A45" s="120" t="s">
        <v>44</v>
      </c>
      <c r="B45" s="121"/>
      <c r="C45" s="121" t="str">
        <f>'Price guide'!C44</f>
        <v xml:space="preserve"> </v>
      </c>
      <c r="D45" s="121"/>
      <c r="E45" s="121"/>
      <c r="F45" s="122"/>
      <c r="G45" s="121"/>
      <c r="H45" s="123">
        <f>'Price guide'!G44</f>
        <v>1.0391304347826089</v>
      </c>
      <c r="I45" s="124"/>
      <c r="J45" s="125">
        <f>'Price guide'!P40</f>
        <v>0.15</v>
      </c>
      <c r="K45" s="126"/>
      <c r="L45" s="126"/>
      <c r="M45" s="127" t="str">
        <f>'Price guide'!M44</f>
        <v>A3 south of  Luxembourg</v>
      </c>
    </row>
    <row r="46" spans="1:13" s="102" customFormat="1">
      <c r="A46" s="120" t="s">
        <v>41</v>
      </c>
      <c r="B46" s="121"/>
      <c r="C46" s="121" t="str">
        <f>'Price guide'!C45</f>
        <v xml:space="preserve">list price  </v>
      </c>
      <c r="D46" s="121"/>
      <c r="E46" s="121"/>
      <c r="F46" s="122"/>
      <c r="G46" s="121"/>
      <c r="H46" s="123">
        <f>'Price guide'!G45</f>
        <v>1.3623051487954654</v>
      </c>
      <c r="I46" s="124"/>
      <c r="J46" s="125">
        <f>'Price guide'!P41</f>
        <v>0.25</v>
      </c>
      <c r="K46" s="126"/>
      <c r="L46" s="126"/>
      <c r="M46" s="127"/>
    </row>
    <row r="47" spans="1:13" s="102" customFormat="1">
      <c r="A47" s="120" t="s">
        <v>32</v>
      </c>
      <c r="B47" s="121"/>
      <c r="C47" s="121" t="str">
        <f>'Price guide'!C46</f>
        <v xml:space="preserve">Average  </v>
      </c>
      <c r="D47" s="121"/>
      <c r="E47" s="121"/>
      <c r="F47" s="122"/>
      <c r="G47" s="121"/>
      <c r="H47" s="123">
        <f>'Price guide'!G46</f>
        <v>1.049117127586477</v>
      </c>
      <c r="I47" s="124"/>
      <c r="J47" s="125">
        <f>'Price guide'!P42</f>
        <v>0.23</v>
      </c>
      <c r="K47" s="126"/>
      <c r="L47" s="126"/>
      <c r="M47" s="127"/>
    </row>
    <row r="48" spans="1:13" s="102" customFormat="1">
      <c r="A48" s="120" t="s">
        <v>75</v>
      </c>
      <c r="B48" s="121"/>
      <c r="C48" s="121" t="str">
        <f>'Price guide'!C47</f>
        <v>Average</v>
      </c>
      <c r="D48" s="121"/>
      <c r="E48" s="121"/>
      <c r="F48" s="122"/>
      <c r="G48" s="121"/>
      <c r="H48" s="123">
        <f>'Price guide'!G47</f>
        <v>1.0762222810191573</v>
      </c>
      <c r="I48" s="124"/>
      <c r="J48" s="125">
        <f>'Price guide'!P43</f>
        <v>0.24</v>
      </c>
      <c r="K48" s="126"/>
      <c r="L48" s="126"/>
      <c r="M48" s="127"/>
    </row>
    <row r="49" spans="1:178" s="102" customFormat="1">
      <c r="A49" s="120" t="str">
        <f>'Price guide'!A48</f>
        <v>Russia</v>
      </c>
      <c r="B49" s="121"/>
      <c r="C49" s="121" t="str">
        <f>'Price guide'!C48</f>
        <v>Pumpprice</v>
      </c>
      <c r="D49" s="121"/>
      <c r="E49" s="121"/>
      <c r="F49" s="122"/>
      <c r="G49" s="121"/>
      <c r="H49" s="123">
        <f>'Price guide'!F48</f>
        <v>0.70979551278698805</v>
      </c>
      <c r="I49" s="124"/>
      <c r="J49" s="125">
        <f>'Price guide'!P44</f>
        <v>0.18</v>
      </c>
      <c r="K49" s="126"/>
      <c r="L49" s="126"/>
      <c r="M49" s="127" t="str">
        <f>'Price guide'!M48</f>
        <v>vat refund not possible</v>
      </c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  <c r="BD49" s="103"/>
      <c r="BE49" s="103"/>
      <c r="BF49" s="103"/>
      <c r="BG49" s="103"/>
      <c r="BH49" s="103"/>
      <c r="BI49" s="103"/>
      <c r="BJ49" s="103"/>
      <c r="BK49" s="103"/>
      <c r="BL49" s="103"/>
      <c r="BM49" s="103"/>
      <c r="BN49" s="103"/>
      <c r="BO49" s="103"/>
      <c r="BP49" s="103"/>
      <c r="BQ49" s="103"/>
      <c r="BR49" s="103"/>
      <c r="BS49" s="103"/>
      <c r="BT49" s="103"/>
      <c r="BU49" s="103"/>
      <c r="BV49" s="103"/>
      <c r="BW49" s="103"/>
      <c r="BX49" s="103"/>
      <c r="BY49" s="103"/>
      <c r="BZ49" s="103"/>
      <c r="CA49" s="103"/>
      <c r="CB49" s="103"/>
      <c r="CC49" s="103"/>
      <c r="CD49" s="103"/>
      <c r="CE49" s="103"/>
      <c r="CF49" s="103"/>
      <c r="CG49" s="103"/>
      <c r="CH49" s="103"/>
      <c r="CI49" s="103"/>
      <c r="CJ49" s="103"/>
      <c r="CK49" s="103"/>
      <c r="CL49" s="103"/>
      <c r="CM49" s="103"/>
      <c r="CN49" s="103"/>
      <c r="CO49" s="103"/>
      <c r="CP49" s="103"/>
      <c r="CQ49" s="103"/>
      <c r="CR49" s="103"/>
      <c r="CS49" s="103"/>
      <c r="CT49" s="103"/>
      <c r="CU49" s="103"/>
      <c r="CV49" s="103"/>
      <c r="CW49" s="103"/>
      <c r="CX49" s="103"/>
      <c r="CY49" s="103"/>
      <c r="CZ49" s="103"/>
      <c r="DA49" s="103"/>
      <c r="DB49" s="103"/>
      <c r="DC49" s="103"/>
      <c r="DD49" s="103"/>
      <c r="DE49" s="103"/>
      <c r="DF49" s="103"/>
      <c r="DG49" s="103"/>
      <c r="DH49" s="103"/>
      <c r="DI49" s="103"/>
      <c r="DJ49" s="103"/>
      <c r="DK49" s="103"/>
      <c r="DL49" s="103"/>
      <c r="DM49" s="103"/>
      <c r="DN49" s="103"/>
      <c r="DO49" s="103"/>
      <c r="DP49" s="103"/>
      <c r="DQ49" s="103"/>
      <c r="DR49" s="103"/>
      <c r="DS49" s="103"/>
      <c r="DT49" s="103"/>
      <c r="DU49" s="103"/>
      <c r="DV49" s="103"/>
      <c r="DW49" s="103"/>
      <c r="DX49" s="103"/>
      <c r="DY49" s="103"/>
      <c r="DZ49" s="103"/>
      <c r="EA49" s="103"/>
      <c r="EB49" s="103"/>
      <c r="EC49" s="103"/>
      <c r="ED49" s="103"/>
      <c r="EE49" s="103"/>
      <c r="EF49" s="103"/>
      <c r="EG49" s="103"/>
      <c r="EH49" s="103"/>
      <c r="EI49" s="103"/>
      <c r="EJ49" s="103"/>
      <c r="EK49" s="103"/>
      <c r="EL49" s="103"/>
      <c r="EM49" s="103"/>
      <c r="EN49" s="103"/>
      <c r="EO49" s="103"/>
      <c r="EP49" s="103"/>
      <c r="EQ49" s="103"/>
      <c r="ER49" s="103"/>
      <c r="ES49" s="103"/>
      <c r="ET49" s="103"/>
      <c r="EU49" s="103"/>
      <c r="EV49" s="103"/>
      <c r="EW49" s="103"/>
      <c r="EX49" s="103"/>
      <c r="EY49" s="103"/>
      <c r="EZ49" s="103"/>
      <c r="FA49" s="103"/>
      <c r="FB49" s="103"/>
      <c r="FC49" s="103"/>
      <c r="FD49" s="103"/>
      <c r="FE49" s="103"/>
      <c r="FF49" s="103"/>
      <c r="FG49" s="103"/>
      <c r="FH49" s="103"/>
      <c r="FI49" s="103"/>
      <c r="FJ49" s="103"/>
      <c r="FK49" s="103"/>
      <c r="FL49" s="103"/>
      <c r="FM49" s="103"/>
      <c r="FN49" s="103"/>
      <c r="FO49" s="103"/>
      <c r="FP49" s="103"/>
      <c r="FQ49" s="103"/>
      <c r="FR49" s="103"/>
      <c r="FS49" s="103"/>
      <c r="FT49" s="103"/>
      <c r="FU49" s="103"/>
      <c r="FV49" s="103"/>
    </row>
    <row r="50" spans="1:178" s="102" customFormat="1">
      <c r="A50" s="120" t="s">
        <v>71</v>
      </c>
      <c r="B50" s="121"/>
      <c r="C50" s="121" t="str">
        <f>'Price guide'!C49</f>
        <v>Average</v>
      </c>
      <c r="D50" s="121"/>
      <c r="E50" s="121"/>
      <c r="F50" s="122"/>
      <c r="G50" s="121"/>
      <c r="H50" s="123">
        <f>'Price guide'!F49</f>
        <v>1.4631645369932165</v>
      </c>
      <c r="I50" s="124"/>
      <c r="J50" s="125">
        <f>'Price guide'!P45</f>
        <v>0.18</v>
      </c>
      <c r="K50" s="126"/>
      <c r="L50" s="126"/>
      <c r="M50" s="127" t="str">
        <f>'Price guide'!M49</f>
        <v>vat refund not possible</v>
      </c>
    </row>
    <row r="51" spans="1:178" s="102" customFormat="1">
      <c r="A51" s="120" t="s">
        <v>33</v>
      </c>
      <c r="B51" s="121"/>
      <c r="C51" s="121" t="str">
        <f>'Price guide'!C50</f>
        <v>Average</v>
      </c>
      <c r="D51" s="121"/>
      <c r="E51" s="121"/>
      <c r="F51" s="122"/>
      <c r="G51" s="121"/>
      <c r="H51" s="123">
        <f>'Price guide'!G50</f>
        <v>1.1541666666666668</v>
      </c>
      <c r="I51" s="124"/>
      <c r="J51" s="125">
        <f>'Price guide'!P46</f>
        <v>0.2</v>
      </c>
      <c r="K51" s="126"/>
      <c r="L51" s="126"/>
      <c r="M51" s="127"/>
    </row>
    <row r="52" spans="1:178" s="102" customFormat="1">
      <c r="A52" s="120" t="s">
        <v>34</v>
      </c>
      <c r="B52" s="121"/>
      <c r="C52" s="121" t="str">
        <f>'Price guide'!C51</f>
        <v>Average</v>
      </c>
      <c r="D52" s="121"/>
      <c r="E52" s="121"/>
      <c r="F52" s="122"/>
      <c r="G52" s="121"/>
      <c r="H52" s="123">
        <f>'Price guide'!G51</f>
        <v>1.1466666666666667</v>
      </c>
      <c r="I52" s="124"/>
      <c r="J52" s="125">
        <f>'Price guide'!P47</f>
        <v>0.2</v>
      </c>
      <c r="K52" s="126"/>
      <c r="L52" s="126"/>
      <c r="M52" s="127"/>
    </row>
    <row r="53" spans="1:178" s="102" customFormat="1">
      <c r="A53" s="120" t="s">
        <v>36</v>
      </c>
      <c r="B53" s="121"/>
      <c r="C53" s="121" t="str">
        <f>'Price guide'!C52</f>
        <v>Briviesca</v>
      </c>
      <c r="D53" s="121"/>
      <c r="E53" s="128"/>
      <c r="F53" s="122"/>
      <c r="G53" s="121"/>
      <c r="H53" s="123">
        <f>'Price guide'!G52</f>
        <v>1.1388429752066116</v>
      </c>
      <c r="I53" s="124"/>
      <c r="J53" s="125">
        <f>'Price guide'!P$48</f>
        <v>0.21</v>
      </c>
      <c r="K53" s="126"/>
      <c r="L53" s="126"/>
      <c r="M53" s="127" t="str">
        <f>'Price guide'!M52</f>
        <v>N-I, km 278, Burgos-Vitoria</v>
      </c>
    </row>
    <row r="54" spans="1:178" s="102" customFormat="1">
      <c r="A54" s="120"/>
      <c r="B54" s="121"/>
      <c r="C54" s="121" t="str">
        <f>'Price guide'!C53</f>
        <v>BP La Junquera</v>
      </c>
      <c r="D54" s="121"/>
      <c r="E54" s="121"/>
      <c r="F54" s="122"/>
      <c r="G54" s="121"/>
      <c r="H54" s="123">
        <f>'Price guide'!G53</f>
        <v>1.1289256198347108</v>
      </c>
      <c r="I54" s="124"/>
      <c r="J54" s="125">
        <f>'Price guide'!P$48</f>
        <v>0.21</v>
      </c>
      <c r="K54" s="126"/>
      <c r="L54" s="126"/>
      <c r="M54" s="127" t="str">
        <f>'Price guide'!M53</f>
        <v>N-II, km 775, Gerona - France</v>
      </c>
    </row>
    <row r="55" spans="1:178" s="102" customFormat="1">
      <c r="A55" s="120"/>
      <c r="B55" s="121"/>
      <c r="C55" s="121" t="str">
        <f>'Price guide'!C$54</f>
        <v>IRUN Cepsa</v>
      </c>
      <c r="D55" s="121"/>
      <c r="E55" s="121"/>
      <c r="F55" s="122"/>
      <c r="G55" s="121"/>
      <c r="H55" s="123">
        <f>'Price guide'!G$54</f>
        <v>1.0933884297520662</v>
      </c>
      <c r="I55" s="124"/>
      <c r="J55" s="125">
        <f>'Price guide'!P$48</f>
        <v>0.21</v>
      </c>
      <c r="K55" s="126"/>
      <c r="L55" s="126"/>
      <c r="M55" s="127"/>
    </row>
    <row r="56" spans="1:178" s="102" customFormat="1">
      <c r="A56" s="120" t="s">
        <v>40</v>
      </c>
      <c r="B56" s="121"/>
      <c r="C56" s="121" t="str">
        <f>'Price guide'!C55</f>
        <v>list price</v>
      </c>
      <c r="D56" s="121"/>
      <c r="E56" s="128"/>
      <c r="F56" s="122"/>
      <c r="G56" s="121"/>
      <c r="H56" s="123">
        <f>'Price guide'!G55</f>
        <v>1.3102878422583677</v>
      </c>
      <c r="I56" s="124"/>
      <c r="J56" s="125">
        <f>'Price guide'!P49</f>
        <v>0.25</v>
      </c>
      <c r="K56" s="126"/>
      <c r="L56" s="126"/>
      <c r="M56" s="127"/>
    </row>
    <row r="57" spans="1:178" s="102" customFormat="1">
      <c r="A57" s="120" t="s">
        <v>72</v>
      </c>
      <c r="B57" s="121"/>
      <c r="C57" s="121" t="str">
        <f>'Price guide'!C56</f>
        <v>Average</v>
      </c>
      <c r="D57" s="121"/>
      <c r="E57" s="128"/>
      <c r="F57" s="122"/>
      <c r="G57" s="121"/>
      <c r="H57" s="123">
        <f>'Price guide'!G56</f>
        <v>1.4381257739387387</v>
      </c>
      <c r="I57" s="124"/>
      <c r="J57" s="125">
        <f>'Price guide'!P50</f>
        <v>0.08</v>
      </c>
      <c r="K57" s="126"/>
      <c r="L57" s="126"/>
      <c r="M57" s="127"/>
    </row>
    <row r="58" spans="1:178" s="102" customFormat="1">
      <c r="A58" s="120" t="s">
        <v>21</v>
      </c>
      <c r="B58" s="121"/>
      <c r="C58" s="121" t="str">
        <f>'Price guide'!C57</f>
        <v>Lancaster</v>
      </c>
      <c r="D58" s="121"/>
      <c r="E58" s="121"/>
      <c r="F58" s="122"/>
      <c r="G58" s="121"/>
      <c r="H58" s="123">
        <f>'Price guide'!G57</f>
        <v>1.4364327911305332</v>
      </c>
      <c r="I58" s="124"/>
      <c r="J58" s="125">
        <f>'Price guide'!P51</f>
        <v>0.2</v>
      </c>
      <c r="K58" s="129"/>
      <c r="L58" s="129"/>
      <c r="M58" s="127" t="str">
        <f>'Price guide'!M57</f>
        <v>Junction 18/19 M6</v>
      </c>
    </row>
    <row r="59" spans="1:178" s="132" customFormat="1" ht="9">
      <c r="A59" s="149" t="s">
        <v>117</v>
      </c>
      <c r="B59" s="149"/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149"/>
    </row>
    <row r="60" spans="1:178" s="132" customFormat="1" ht="9">
      <c r="A60" s="149" t="s">
        <v>116</v>
      </c>
      <c r="B60" s="149"/>
      <c r="C60" s="149"/>
      <c r="D60" s="149"/>
      <c r="E60" s="149"/>
      <c r="F60" s="149"/>
      <c r="G60" s="149"/>
      <c r="H60" s="149"/>
      <c r="I60" s="149"/>
      <c r="J60" s="149"/>
      <c r="K60" s="149"/>
      <c r="L60" s="149"/>
      <c r="M60" s="149"/>
    </row>
    <row r="61" spans="1:178">
      <c r="I61" s="138"/>
      <c r="J61" s="138"/>
    </row>
    <row r="62" spans="1:178">
      <c r="I62" s="138"/>
      <c r="J62" s="138"/>
    </row>
    <row r="63" spans="1:178">
      <c r="A63" s="138"/>
      <c r="F63" s="138"/>
      <c r="I63" s="138"/>
      <c r="J63" s="138"/>
    </row>
  </sheetData>
  <mergeCells count="6">
    <mergeCell ref="A60:M60"/>
    <mergeCell ref="C3:D3"/>
    <mergeCell ref="F3:H3"/>
    <mergeCell ref="A1:M1"/>
    <mergeCell ref="A2:M2"/>
    <mergeCell ref="A59:M59"/>
  </mergeCells>
  <phoneticPr fontId="0" type="noConversion"/>
  <conditionalFormatting sqref="A4:M58">
    <cfRule type="expression" dxfId="3" priority="1">
      <formula>MOD(ROW(),2)</formula>
    </cfRule>
  </conditionalFormatting>
  <pageMargins left="0.74803149606299213" right="0.74803149606299213" top="0.98425196850393704" bottom="0.98425196850393704" header="0.51181102362204722" footer="0.51181102362204722"/>
  <pageSetup paperSize="9" scale="8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V63"/>
  <sheetViews>
    <sheetView showGridLines="0" workbookViewId="0">
      <selection activeCell="E48" sqref="E48"/>
    </sheetView>
  </sheetViews>
  <sheetFormatPr defaultRowHeight="12.75"/>
  <cols>
    <col min="1" max="1" width="15.85546875" style="137" bestFit="1" customWidth="1"/>
    <col min="2" max="2" width="0.28515625" style="138" customWidth="1"/>
    <col min="3" max="3" width="19.85546875" style="138" customWidth="1"/>
    <col min="4" max="4" width="8.28515625" style="138" customWidth="1"/>
    <col min="5" max="5" width="0.28515625" style="138" customWidth="1"/>
    <col min="6" max="6" width="6.42578125" style="139" bestFit="1" customWidth="1"/>
    <col min="7" max="7" width="1" style="138" bestFit="1" customWidth="1"/>
    <col min="8" max="8" width="6.42578125" style="140" customWidth="1"/>
    <col min="9" max="9" width="0.28515625" style="141" customWidth="1"/>
    <col min="10" max="10" width="6.140625" style="141" bestFit="1" customWidth="1"/>
    <col min="11" max="11" width="0.7109375" style="138" customWidth="1"/>
    <col min="12" max="12" width="0.28515625" style="138" customWidth="1"/>
    <col min="13" max="13" width="24.85546875" style="138" bestFit="1" customWidth="1"/>
    <col min="14" max="16384" width="9.140625" style="138"/>
  </cols>
  <sheetData>
    <row r="1" spans="1:13" ht="19.5">
      <c r="A1" s="152" t="s">
        <v>166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</row>
    <row r="2" spans="1:13" s="142" customFormat="1" ht="11.25">
      <c r="A2" s="153" t="s">
        <v>118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</row>
    <row r="3" spans="1:13" ht="25.5">
      <c r="A3" s="90" t="s">
        <v>7</v>
      </c>
      <c r="B3" s="90"/>
      <c r="C3" s="151" t="s">
        <v>165</v>
      </c>
      <c r="D3" s="151"/>
      <c r="E3" s="90"/>
      <c r="F3" s="150" t="s">
        <v>43</v>
      </c>
      <c r="G3" s="150"/>
      <c r="H3" s="150"/>
      <c r="I3" s="92"/>
      <c r="J3" s="92" t="s">
        <v>80</v>
      </c>
      <c r="K3" s="92"/>
      <c r="L3" s="92"/>
      <c r="M3" s="90" t="s">
        <v>8</v>
      </c>
    </row>
    <row r="4" spans="1:13" s="102" customFormat="1">
      <c r="A4" s="120" t="s">
        <v>24</v>
      </c>
      <c r="B4" s="121"/>
      <c r="C4" s="121" t="str">
        <f>'Price guide'!C3</f>
        <v>OMV Gries Brennersee</v>
      </c>
      <c r="D4" s="121"/>
      <c r="E4" s="121"/>
      <c r="F4" s="122"/>
      <c r="G4" s="121"/>
      <c r="H4" s="123">
        <f>'Price guide'!G3</f>
        <v>1.1891666666666667</v>
      </c>
      <c r="I4" s="124"/>
      <c r="J4" s="125">
        <f>'Price guide'!P$23</f>
        <v>0.2</v>
      </c>
      <c r="K4" s="126"/>
      <c r="L4" s="126"/>
      <c r="M4" s="127" t="str">
        <f>'Price guide'!M3</f>
        <v>E45, exit Brennersee</v>
      </c>
    </row>
    <row r="5" spans="1:13" s="102" customFormat="1">
      <c r="A5" s="120"/>
      <c r="B5" s="121"/>
      <c r="C5" s="121" t="str">
        <f>'Price guide'!C4</f>
        <v>Hart/Villach</v>
      </c>
      <c r="D5" s="121"/>
      <c r="E5" s="121"/>
      <c r="F5" s="122"/>
      <c r="G5" s="121"/>
      <c r="H5" s="123">
        <f>'Price guide'!G4</f>
        <v>1.1658333333333335</v>
      </c>
      <c r="I5" s="124"/>
      <c r="J5" s="125">
        <f>'Price guide'!P$23</f>
        <v>0.2</v>
      </c>
      <c r="K5" s="126"/>
      <c r="L5" s="126"/>
      <c r="M5" s="127" t="str">
        <f>'Price guide'!M4</f>
        <v>Arnoldstein-Villach</v>
      </c>
    </row>
    <row r="6" spans="1:13" s="102" customFormat="1" ht="22.5">
      <c r="A6" s="120"/>
      <c r="B6" s="121"/>
      <c r="C6" s="121" t="str">
        <f>'Price guide'!C5</f>
        <v>Eurotruck Niederndorf + others</v>
      </c>
      <c r="D6" s="121"/>
      <c r="E6" s="128"/>
      <c r="F6" s="122"/>
      <c r="G6" s="121"/>
      <c r="H6" s="123">
        <f>'Price guide'!G5</f>
        <v>1.1758333333333335</v>
      </c>
      <c r="I6" s="124"/>
      <c r="J6" s="125">
        <f>'Price guide'!P$23</f>
        <v>0.2</v>
      </c>
      <c r="K6" s="126"/>
      <c r="L6" s="126"/>
      <c r="M6" s="130"/>
    </row>
    <row r="7" spans="1:13" s="102" customFormat="1">
      <c r="A7" s="120"/>
      <c r="B7" s="121"/>
      <c r="C7" s="121" t="str">
        <f>'Price guide'!C6</f>
        <v>Agip IBK-Amras</v>
      </c>
      <c r="D7" s="121"/>
      <c r="E7" s="121"/>
      <c r="F7" s="122"/>
      <c r="G7" s="121"/>
      <c r="H7" s="123">
        <f>'Price guide'!G6</f>
        <v>1.1658333333333335</v>
      </c>
      <c r="I7" s="124"/>
      <c r="J7" s="125">
        <f>'Price guide'!P$23</f>
        <v>0.2</v>
      </c>
      <c r="K7" s="126"/>
      <c r="L7" s="126"/>
      <c r="M7" s="127"/>
    </row>
    <row r="8" spans="1:13" s="102" customFormat="1">
      <c r="A8" s="120"/>
      <c r="B8" s="121"/>
      <c r="C8" s="121" t="str">
        <f>'Price guide'!C7</f>
        <v>Unterpremstätten</v>
      </c>
      <c r="D8" s="121"/>
      <c r="E8" s="120"/>
      <c r="F8" s="122"/>
      <c r="G8" s="121"/>
      <c r="H8" s="123">
        <f>'Price guide'!G7</f>
        <v>1.0991666666666666</v>
      </c>
      <c r="I8" s="124"/>
      <c r="J8" s="125">
        <f>'Price guide'!P$23</f>
        <v>0.2</v>
      </c>
      <c r="K8" s="126"/>
      <c r="L8" s="126"/>
      <c r="M8" s="127"/>
    </row>
    <row r="9" spans="1:13" s="102" customFormat="1">
      <c r="A9" s="120"/>
      <c r="B9" s="121"/>
      <c r="C9" s="121" t="str">
        <f>'Price guide'!C8</f>
        <v>Kufstein</v>
      </c>
      <c r="D9" s="121"/>
      <c r="E9" s="121"/>
      <c r="F9" s="122"/>
      <c r="G9" s="121"/>
      <c r="H9" s="123">
        <f>'Price guide'!G8</f>
        <v>1.1158333333333335</v>
      </c>
      <c r="I9" s="124"/>
      <c r="J9" s="125">
        <f>'Price guide'!P$23</f>
        <v>0.2</v>
      </c>
      <c r="K9" s="126"/>
      <c r="L9" s="126"/>
      <c r="M9" s="127" t="str">
        <f>'Price guide'!M8</f>
        <v>Kiefersfelden-Kufstein</v>
      </c>
    </row>
    <row r="10" spans="1:13" s="102" customFormat="1">
      <c r="A10" s="120" t="s">
        <v>23</v>
      </c>
      <c r="B10" s="121"/>
      <c r="C10" s="121" t="str">
        <f>'Price guide'!C9</f>
        <v>G.&amp;V. / BP list price</v>
      </c>
      <c r="D10" s="121"/>
      <c r="E10" s="128"/>
      <c r="F10" s="122"/>
      <c r="G10" s="121"/>
      <c r="H10" s="123">
        <f>'Price guide'!G9</f>
        <v>1.2</v>
      </c>
      <c r="I10" s="124"/>
      <c r="J10" s="125">
        <f>'Price guide'!P$24</f>
        <v>0.21</v>
      </c>
      <c r="K10" s="126"/>
      <c r="L10" s="126"/>
      <c r="M10" s="127" t="str">
        <f>'Price guide'!M9</f>
        <v>A1 E19</v>
      </c>
    </row>
    <row r="11" spans="1:13" s="102" customFormat="1" ht="22.5">
      <c r="A11" s="120"/>
      <c r="B11" s="121"/>
      <c r="C11" s="121" t="str">
        <f>'Price guide'!C10</f>
        <v>Poweroil list price</v>
      </c>
      <c r="D11" s="121"/>
      <c r="E11" s="128"/>
      <c r="F11" s="122"/>
      <c r="G11" s="121"/>
      <c r="H11" s="123">
        <f>'Price guide'!G10</f>
        <v>1.2</v>
      </c>
      <c r="I11" s="124"/>
      <c r="J11" s="125">
        <f>'Price guide'!P$24</f>
        <v>0.21</v>
      </c>
      <c r="K11" s="126"/>
      <c r="L11" s="126"/>
      <c r="M11" s="127" t="str">
        <f>'Price guide'!M10</f>
        <v>E40-A10, exit 10 Beernem, close to Brugge</v>
      </c>
    </row>
    <row r="12" spans="1:13" s="102" customFormat="1">
      <c r="A12" s="120" t="s">
        <v>74</v>
      </c>
      <c r="B12" s="121"/>
      <c r="C12" s="121" t="str">
        <f>'Price guide'!C11</f>
        <v>Average</v>
      </c>
      <c r="D12" s="121"/>
      <c r="E12" s="128"/>
      <c r="F12" s="122"/>
      <c r="G12" s="121"/>
      <c r="H12" s="123">
        <f>'Price guide'!G11</f>
        <v>1.1035552374135051</v>
      </c>
      <c r="I12" s="124"/>
      <c r="J12" s="125">
        <f>'Price guide'!P25</f>
        <v>0.2</v>
      </c>
      <c r="K12" s="126"/>
      <c r="L12" s="126"/>
      <c r="M12" s="127"/>
    </row>
    <row r="13" spans="1:13" s="102" customFormat="1">
      <c r="A13" s="120" t="s">
        <v>63</v>
      </c>
      <c r="B13" s="121"/>
      <c r="C13" s="121" t="str">
        <f>'Price guide'!C12</f>
        <v>Average</v>
      </c>
      <c r="D13" s="121"/>
      <c r="E13" s="121"/>
      <c r="F13" s="122"/>
      <c r="G13" s="121"/>
      <c r="H13" s="123">
        <f>'Price guide'!G12</f>
        <v>1.1111530414145607</v>
      </c>
      <c r="I13" s="124"/>
      <c r="J13" s="125">
        <f>'Price guide'!P26</f>
        <v>0.21</v>
      </c>
      <c r="K13" s="126"/>
      <c r="L13" s="126"/>
      <c r="M13" s="127"/>
    </row>
    <row r="14" spans="1:13" s="102" customFormat="1">
      <c r="A14" s="120" t="s">
        <v>28</v>
      </c>
      <c r="B14" s="121"/>
      <c r="C14" s="121" t="str">
        <f>'Price guide'!C13</f>
        <v>OMV</v>
      </c>
      <c r="D14" s="121"/>
      <c r="E14" s="121"/>
      <c r="F14" s="122"/>
      <c r="G14" s="121"/>
      <c r="H14" s="123">
        <f>'Price guide'!G13</f>
        <v>1.0495398472684552</v>
      </c>
      <c r="I14" s="124"/>
      <c r="J14" s="125">
        <f>'Price guide'!P27</f>
        <v>0.25</v>
      </c>
      <c r="K14" s="126"/>
      <c r="L14" s="126"/>
      <c r="M14" s="127" t="str">
        <f>'Price guide'!M13</f>
        <v>vat refund not possible</v>
      </c>
    </row>
    <row r="15" spans="1:13" s="102" customFormat="1">
      <c r="A15" s="120" t="s">
        <v>39</v>
      </c>
      <c r="B15" s="121"/>
      <c r="C15" s="121" t="str">
        <f>'Price guide'!C14</f>
        <v xml:space="preserve">list price  </v>
      </c>
      <c r="D15" s="121" t="s">
        <v>100</v>
      </c>
      <c r="E15" s="121"/>
      <c r="F15" s="122">
        <f>'Price guide'!K14</f>
        <v>9.2240000000000002</v>
      </c>
      <c r="G15" s="121" t="s">
        <v>56</v>
      </c>
      <c r="H15" s="123">
        <f>'Price guide'!G14</f>
        <v>1.236096593497896</v>
      </c>
      <c r="I15" s="124"/>
      <c r="J15" s="125">
        <f>'Price guide'!P28</f>
        <v>0.25</v>
      </c>
      <c r="K15" s="126"/>
      <c r="L15" s="126"/>
      <c r="M15" s="127"/>
    </row>
    <row r="16" spans="1:13" s="102" customFormat="1">
      <c r="A16" s="120" t="s">
        <v>30</v>
      </c>
      <c r="B16" s="121"/>
      <c r="C16" s="121" t="str">
        <f>'Price guide'!C15</f>
        <v xml:space="preserve">list price  </v>
      </c>
      <c r="D16" s="121"/>
      <c r="E16" s="128"/>
      <c r="F16" s="122"/>
      <c r="G16" s="121"/>
      <c r="H16" s="123">
        <f>'Price guide'!G15</f>
        <v>1.1166666666666667</v>
      </c>
      <c r="I16" s="124"/>
      <c r="J16" s="125">
        <f>'Price guide'!P29</f>
        <v>0.2</v>
      </c>
      <c r="K16" s="126"/>
      <c r="L16" s="126"/>
      <c r="M16" s="127" t="str">
        <f>'Price guide'!M15</f>
        <v xml:space="preserve"> </v>
      </c>
    </row>
    <row r="17" spans="1:13" s="102" customFormat="1">
      <c r="A17" s="120" t="s">
        <v>9</v>
      </c>
      <c r="B17" s="121"/>
      <c r="C17" s="121" t="str">
        <f>'Price guide'!C16</f>
        <v>St. Priest Truckstop</v>
      </c>
      <c r="D17" s="121"/>
      <c r="E17" s="121"/>
      <c r="F17" s="122"/>
      <c r="G17" s="121"/>
      <c r="H17" s="123">
        <f>'Price guide'!G16</f>
        <v>1.1195652173913044</v>
      </c>
      <c r="I17" s="124"/>
      <c r="J17" s="131">
        <f>'Price guide'!P$31</f>
        <v>0.19600000000000001</v>
      </c>
      <c r="K17" s="129"/>
      <c r="L17" s="129"/>
      <c r="M17" s="127" t="str">
        <f>'Price guide'!M16</f>
        <v>A43 (N518)</v>
      </c>
    </row>
    <row r="18" spans="1:13" s="102" customFormat="1">
      <c r="A18" s="120"/>
      <c r="B18" s="121"/>
      <c r="C18" s="121" t="str">
        <f>'Price guide'!C17</f>
        <v>Macon BP</v>
      </c>
      <c r="D18" s="121"/>
      <c r="E18" s="121"/>
      <c r="F18" s="122"/>
      <c r="G18" s="121"/>
      <c r="H18" s="123">
        <f>'Price guide'!G17</f>
        <v>1.1195652173913044</v>
      </c>
      <c r="I18" s="124"/>
      <c r="J18" s="131">
        <f>'Price guide'!P$31</f>
        <v>0.19600000000000001</v>
      </c>
      <c r="K18" s="129"/>
      <c r="L18" s="129"/>
      <c r="M18" s="127" t="str">
        <f>'Price guide'!M17</f>
        <v>A6 Exit Macon N.&gt; Lyon</v>
      </c>
    </row>
    <row r="19" spans="1:13" s="102" customFormat="1">
      <c r="A19" s="120"/>
      <c r="B19" s="121"/>
      <c r="C19" s="121" t="str">
        <f>'Price guide'!C18</f>
        <v>Le Havre</v>
      </c>
      <c r="D19" s="121"/>
      <c r="E19" s="121"/>
      <c r="F19" s="122"/>
      <c r="G19" s="121"/>
      <c r="H19" s="123">
        <f>'Price guide'!G18</f>
        <v>1.1145484949832776</v>
      </c>
      <c r="I19" s="124"/>
      <c r="J19" s="131">
        <f>'Price guide'!P$31</f>
        <v>0.19600000000000001</v>
      </c>
      <c r="K19" s="129"/>
      <c r="L19" s="129"/>
      <c r="M19" s="127" t="str">
        <f>'Price guide'!M18</f>
        <v>Le Havre Port</v>
      </c>
    </row>
    <row r="20" spans="1:13" s="102" customFormat="1">
      <c r="A20" s="120"/>
      <c r="B20" s="121"/>
      <c r="C20" s="121" t="str">
        <f>'Price guide'!C19</f>
        <v>ROYE BP Truckstop</v>
      </c>
      <c r="D20" s="121"/>
      <c r="E20" s="121"/>
      <c r="F20" s="122"/>
      <c r="G20" s="121"/>
      <c r="H20" s="123">
        <f>'Price guide'!G19</f>
        <v>1.1195652173913044</v>
      </c>
      <c r="I20" s="124"/>
      <c r="J20" s="131">
        <f>'Price guide'!P$31</f>
        <v>0.19600000000000001</v>
      </c>
      <c r="K20" s="129"/>
      <c r="L20" s="129"/>
      <c r="M20" s="127" t="str">
        <f>'Price guide'!M19</f>
        <v>A1Lille/Paris</v>
      </c>
    </row>
    <row r="21" spans="1:13" s="102" customFormat="1">
      <c r="A21" s="120"/>
      <c r="B21" s="121"/>
      <c r="C21" s="121" t="str">
        <f>'Price guide'!C20</f>
        <v>Calais</v>
      </c>
      <c r="D21" s="121"/>
      <c r="E21" s="121"/>
      <c r="F21" s="122"/>
      <c r="G21" s="121"/>
      <c r="H21" s="123">
        <f>'Price guide'!G20</f>
        <v>1.1362876254180603</v>
      </c>
      <c r="I21" s="124"/>
      <c r="J21" s="131">
        <f>'Price guide'!P$31</f>
        <v>0.19600000000000001</v>
      </c>
      <c r="K21" s="129"/>
      <c r="L21" s="129"/>
      <c r="M21" s="127"/>
    </row>
    <row r="22" spans="1:13" s="102" customFormat="1">
      <c r="A22" s="120" t="s">
        <v>11</v>
      </c>
      <c r="B22" s="121"/>
      <c r="C22" s="121" t="str">
        <f>'Price guide'!C21</f>
        <v xml:space="preserve">Aral Bockel/Gyhum </v>
      </c>
      <c r="D22" s="121"/>
      <c r="E22" s="121"/>
      <c r="F22" s="122"/>
      <c r="G22" s="121"/>
      <c r="H22" s="123">
        <f>'Price guide'!G21</f>
        <v>1.1840336134453782</v>
      </c>
      <c r="I22" s="124"/>
      <c r="J22" s="125">
        <f>'Price guide'!P$32</f>
        <v>0.19</v>
      </c>
      <c r="K22" s="126"/>
      <c r="L22" s="126"/>
      <c r="M22" s="127" t="str">
        <f>'Price guide'!M21</f>
        <v>A1 North of Bremen exit 49</v>
      </c>
    </row>
    <row r="23" spans="1:13" s="102" customFormat="1">
      <c r="A23" s="120"/>
      <c r="B23" s="121"/>
      <c r="C23" s="121" t="str">
        <f>'Price guide'!C22</f>
        <v>Ilsfeld Truckst.</v>
      </c>
      <c r="D23" s="121"/>
      <c r="E23" s="121"/>
      <c r="F23" s="122"/>
      <c r="G23" s="121"/>
      <c r="H23" s="123">
        <f>'Price guide'!G22</f>
        <v>1.1840336134453782</v>
      </c>
      <c r="I23" s="124"/>
      <c r="J23" s="125">
        <f>'Price guide'!P$32</f>
        <v>0.19</v>
      </c>
      <c r="K23" s="126"/>
      <c r="L23" s="126"/>
      <c r="M23" s="127" t="str">
        <f>'Price guide'!M22</f>
        <v>A81 exit 12 Ilsfeld</v>
      </c>
    </row>
    <row r="24" spans="1:13" s="102" customFormat="1">
      <c r="A24" s="120"/>
      <c r="B24" s="121"/>
      <c r="C24" s="121" t="str">
        <f>'Price guide'!C23</f>
        <v>Bockenem</v>
      </c>
      <c r="D24" s="121"/>
      <c r="E24" s="121"/>
      <c r="F24" s="122"/>
      <c r="G24" s="121"/>
      <c r="H24" s="123">
        <f>'Price guide'!G23</f>
        <v>1.1840336134453782</v>
      </c>
      <c r="I24" s="124"/>
      <c r="J24" s="125">
        <f>'Price guide'!P$32</f>
        <v>0.19</v>
      </c>
      <c r="K24" s="126"/>
      <c r="L24" s="126"/>
      <c r="M24" s="127" t="str">
        <f>'Price guide'!M23</f>
        <v xml:space="preserve">A7 exit 65 </v>
      </c>
    </row>
    <row r="25" spans="1:13" s="102" customFormat="1">
      <c r="A25" s="120"/>
      <c r="B25" s="121"/>
      <c r="C25" s="121" t="str">
        <f>'Price guide'!C24</f>
        <v>Köln Truckstop</v>
      </c>
      <c r="D25" s="121"/>
      <c r="E25" s="121"/>
      <c r="F25" s="122"/>
      <c r="G25" s="121"/>
      <c r="H25" s="123">
        <f>'Price guide'!G24</f>
        <v>1.200840336134454</v>
      </c>
      <c r="I25" s="124"/>
      <c r="J25" s="125">
        <f>'Price guide'!P$32</f>
        <v>0.19</v>
      </c>
      <c r="K25" s="126"/>
      <c r="L25" s="126"/>
      <c r="M25" s="127" t="str">
        <f>'Price guide'!M24</f>
        <v>A1/E31 exit Bickendorf - Köln</v>
      </c>
    </row>
    <row r="26" spans="1:13" s="102" customFormat="1">
      <c r="A26" s="120"/>
      <c r="B26" s="121"/>
      <c r="C26" s="121" t="str">
        <f>'Price guide'!C25</f>
        <v>Vogelsdorf Aral</v>
      </c>
      <c r="D26" s="121"/>
      <c r="E26" s="121"/>
      <c r="F26" s="122"/>
      <c r="G26" s="121"/>
      <c r="H26" s="123">
        <f>'Price guide'!G25</f>
        <v>1.1840336134453782</v>
      </c>
      <c r="I26" s="124"/>
      <c r="J26" s="125">
        <f>'Price guide'!P$32</f>
        <v>0.19</v>
      </c>
      <c r="K26" s="126"/>
      <c r="L26" s="126"/>
      <c r="M26" s="127" t="str">
        <f>'Price guide'!M25</f>
        <v xml:space="preserve">A10 exit 25 Berlin-Hellersdorf </v>
      </c>
    </row>
    <row r="27" spans="1:13" s="102" customFormat="1">
      <c r="A27" s="120"/>
      <c r="B27" s="121"/>
      <c r="C27" s="121" t="str">
        <f>'Price guide'!C26</f>
        <v>Zorbau</v>
      </c>
      <c r="D27" s="121"/>
      <c r="E27" s="121"/>
      <c r="F27" s="122"/>
      <c r="G27" s="121"/>
      <c r="H27" s="123">
        <f>'Price guide'!G26</f>
        <v>1.1840336134453782</v>
      </c>
      <c r="I27" s="124"/>
      <c r="J27" s="125">
        <f>'Price guide'!P$32</f>
        <v>0.19</v>
      </c>
      <c r="K27" s="126"/>
      <c r="L27" s="126"/>
      <c r="M27" s="127" t="str">
        <f>'Price guide'!M26</f>
        <v>A9 exit 20 Weissenfels-Zorbau</v>
      </c>
    </row>
    <row r="28" spans="1:13" s="102" customFormat="1">
      <c r="A28" s="120"/>
      <c r="B28" s="121"/>
      <c r="C28" s="121" t="str">
        <f>'Price guide'!C27</f>
        <v>Farhbinde</v>
      </c>
      <c r="D28" s="121"/>
      <c r="E28" s="121"/>
      <c r="F28" s="122"/>
      <c r="G28" s="121"/>
      <c r="H28" s="123">
        <f>'Price guide'!G27</f>
        <v>1.1840336134453782</v>
      </c>
      <c r="I28" s="124"/>
      <c r="J28" s="125">
        <f>'Price guide'!P$32</f>
        <v>0.19</v>
      </c>
      <c r="K28" s="126"/>
      <c r="L28" s="126"/>
      <c r="M28" s="127" t="str">
        <f>'Price guide'!M27</f>
        <v>A24 exit 12 (Schwerin)</v>
      </c>
    </row>
    <row r="29" spans="1:13" s="102" customFormat="1">
      <c r="A29" s="120"/>
      <c r="B29" s="121"/>
      <c r="C29" s="121" t="str">
        <f>'Price guide'!C28</f>
        <v>Schwarmstedt</v>
      </c>
      <c r="D29" s="121"/>
      <c r="E29" s="121"/>
      <c r="F29" s="122"/>
      <c r="G29" s="121"/>
      <c r="H29" s="123">
        <f>'Price guide'!G28</f>
        <v>1.1840336134453782</v>
      </c>
      <c r="I29" s="124"/>
      <c r="J29" s="125">
        <f>'Price guide'!P$32</f>
        <v>0.19</v>
      </c>
      <c r="K29" s="126"/>
      <c r="L29" s="126"/>
      <c r="M29" s="127" t="str">
        <f>'Price guide'!M28</f>
        <v>A7, An der Autobahn 1</v>
      </c>
    </row>
    <row r="30" spans="1:13" s="102" customFormat="1">
      <c r="A30" s="120"/>
      <c r="B30" s="121"/>
      <c r="C30" s="121" t="str">
        <f>'Price guide'!C29</f>
        <v>Regensburg Truckstop</v>
      </c>
      <c r="D30" s="121"/>
      <c r="E30" s="121"/>
      <c r="F30" s="122"/>
      <c r="G30" s="121"/>
      <c r="H30" s="123">
        <f>'Price guide'!G29</f>
        <v>1.1840336134453782</v>
      </c>
      <c r="I30" s="124"/>
      <c r="J30" s="125">
        <f>'Price guide'!P$32</f>
        <v>0.19</v>
      </c>
      <c r="K30" s="126"/>
      <c r="L30" s="126"/>
      <c r="M30" s="127" t="str">
        <f>'Price guide'!M29</f>
        <v>B15/E56 exit 101 Regensburg</v>
      </c>
    </row>
    <row r="31" spans="1:13" s="102" customFormat="1">
      <c r="A31" s="120"/>
      <c r="B31" s="121"/>
      <c r="C31" s="121" t="str">
        <f>'Price guide'!C30</f>
        <v>Schlüsselfeld</v>
      </c>
      <c r="D31" s="121"/>
      <c r="E31" s="121"/>
      <c r="F31" s="122"/>
      <c r="G31" s="121"/>
      <c r="H31" s="123">
        <f>'Price guide'!G30</f>
        <v>1.1924369747899159</v>
      </c>
      <c r="I31" s="124"/>
      <c r="J31" s="125">
        <f>'Price guide'!P$32</f>
        <v>0.19</v>
      </c>
      <c r="K31" s="126"/>
      <c r="L31" s="126"/>
      <c r="M31" s="127" t="str">
        <f>'Price guide'!M30</f>
        <v>A3 exit 77</v>
      </c>
    </row>
    <row r="32" spans="1:13" s="102" customFormat="1">
      <c r="A32" s="120"/>
      <c r="B32" s="121"/>
      <c r="C32" s="121" t="str">
        <f>'Price guide'!C31</f>
        <v>Kiel</v>
      </c>
      <c r="D32" s="121"/>
      <c r="E32" s="121"/>
      <c r="F32" s="122"/>
      <c r="G32" s="121"/>
      <c r="H32" s="123">
        <f>'Price guide'!G31</f>
        <v>1.1924369747899159</v>
      </c>
      <c r="I32" s="124"/>
      <c r="J32" s="125">
        <f>'Price guide'!P$32</f>
        <v>0.19</v>
      </c>
      <c r="K32" s="126"/>
      <c r="L32" s="126"/>
      <c r="M32" s="127" t="str">
        <f>'Price guide'!M31</f>
        <v>Ferry / Færgeområdet</v>
      </c>
    </row>
    <row r="33" spans="1:13" s="102" customFormat="1">
      <c r="A33" s="120"/>
      <c r="B33" s="121"/>
      <c r="C33" s="121" t="str">
        <f>'Price guide'!C32</f>
        <v>Molfsee Syd f. Kiel</v>
      </c>
      <c r="D33" s="121"/>
      <c r="E33" s="121"/>
      <c r="F33" s="122"/>
      <c r="G33" s="121"/>
      <c r="H33" s="123">
        <f>'Price guide'!G32</f>
        <v>1.1924369747899159</v>
      </c>
      <c r="I33" s="124"/>
      <c r="J33" s="125">
        <f>'Price guide'!P$32</f>
        <v>0.19</v>
      </c>
      <c r="K33" s="126"/>
      <c r="L33" s="126"/>
      <c r="M33" s="127" t="str">
        <f>'Price guide'!M32</f>
        <v>B4</v>
      </c>
    </row>
    <row r="34" spans="1:13" s="102" customFormat="1">
      <c r="A34" s="120"/>
      <c r="B34" s="121"/>
      <c r="C34" s="121" t="str">
        <f>'Price guide'!C33</f>
        <v>Schopsdorf</v>
      </c>
      <c r="D34" s="121"/>
      <c r="E34" s="121"/>
      <c r="F34" s="122"/>
      <c r="G34" s="121"/>
      <c r="H34" s="123">
        <f>'Price guide'!G33</f>
        <v>1.1840336134453782</v>
      </c>
      <c r="I34" s="124"/>
      <c r="J34" s="125">
        <f>'Price guide'!P$32</f>
        <v>0.19</v>
      </c>
      <c r="K34" s="126"/>
      <c r="L34" s="126"/>
      <c r="M34" s="127" t="str">
        <f>'Price guide'!M33</f>
        <v>A2 Berlin-Hannover</v>
      </c>
    </row>
    <row r="35" spans="1:13" s="102" customFormat="1">
      <c r="A35" s="120"/>
      <c r="B35" s="121"/>
      <c r="C35" s="121" t="str">
        <f>'Price guide'!C34</f>
        <v>Reinfeld</v>
      </c>
      <c r="D35" s="121"/>
      <c r="E35" s="121"/>
      <c r="F35" s="122"/>
      <c r="G35" s="121"/>
      <c r="H35" s="123">
        <f>'Price guide'!G34</f>
        <v>1.1840336134453782</v>
      </c>
      <c r="I35" s="124"/>
      <c r="J35" s="125">
        <f>'Price guide'!P$32</f>
        <v>0.19</v>
      </c>
      <c r="K35" s="126"/>
      <c r="L35" s="126"/>
      <c r="M35" s="127" t="str">
        <f>'Price guide'!M34</f>
        <v>An der Autobahn nr. 2</v>
      </c>
    </row>
    <row r="36" spans="1:13" s="102" customFormat="1">
      <c r="A36" s="120"/>
      <c r="B36" s="121"/>
      <c r="C36" s="121" t="str">
        <f>'Price guide'!C35</f>
        <v>Agip Holdorf</v>
      </c>
      <c r="D36" s="121"/>
      <c r="E36" s="128"/>
      <c r="F36" s="122"/>
      <c r="G36" s="121"/>
      <c r="H36" s="123">
        <f>'Price guide'!G35</f>
        <v>1.1924369747899159</v>
      </c>
      <c r="I36" s="124"/>
      <c r="J36" s="125">
        <f>'Price guide'!P$32</f>
        <v>0.19</v>
      </c>
      <c r="K36" s="126"/>
      <c r="L36" s="126"/>
      <c r="M36" s="127" t="str">
        <f>'Price guide'!M35</f>
        <v xml:space="preserve">Holdorf, Zum Hansa-center 3 </v>
      </c>
    </row>
    <row r="37" spans="1:13" s="102" customFormat="1">
      <c r="A37" s="120" t="s">
        <v>4</v>
      </c>
      <c r="B37" s="121"/>
      <c r="C37" s="121" t="str">
        <f>'Price guide'!C36</f>
        <v>Average</v>
      </c>
      <c r="D37" s="121"/>
      <c r="E37" s="121"/>
      <c r="F37" s="122"/>
      <c r="G37" s="121"/>
      <c r="H37" s="123">
        <f>'Price guide'!G36</f>
        <v>1.1504065040650406</v>
      </c>
      <c r="I37" s="124"/>
      <c r="J37" s="125">
        <f>'Price guide'!P33</f>
        <v>0.23</v>
      </c>
      <c r="K37" s="126"/>
      <c r="L37" s="126"/>
      <c r="M37" s="127"/>
    </row>
    <row r="38" spans="1:13" s="102" customFormat="1">
      <c r="A38" s="120" t="s">
        <v>35</v>
      </c>
      <c r="B38" s="121"/>
      <c r="C38" s="121" t="str">
        <f>'Price guide'!C37</f>
        <v xml:space="preserve">Venlo  </v>
      </c>
      <c r="D38" s="121"/>
      <c r="E38" s="128"/>
      <c r="F38" s="122"/>
      <c r="G38" s="121"/>
      <c r="H38" s="123">
        <f>'Price guide'!G37</f>
        <v>1.1950413223140497</v>
      </c>
      <c r="I38" s="124"/>
      <c r="J38" s="125">
        <f>'Price guide'!P$34</f>
        <v>0.21</v>
      </c>
      <c r="K38" s="126"/>
      <c r="L38" s="126"/>
      <c r="M38" s="127" t="str">
        <f>'Price guide'!M37</f>
        <v>A1 close to Venlo</v>
      </c>
    </row>
    <row r="39" spans="1:13" s="102" customFormat="1">
      <c r="A39" s="120"/>
      <c r="B39" s="121"/>
      <c r="C39" s="121" t="str">
        <f>'Price guide'!C38</f>
        <v>Breda Autodieseloil</v>
      </c>
      <c r="D39" s="121"/>
      <c r="E39" s="128"/>
      <c r="F39" s="122"/>
      <c r="G39" s="121"/>
      <c r="H39" s="123">
        <f>'Price guide'!G38</f>
        <v>0</v>
      </c>
      <c r="I39" s="124"/>
      <c r="J39" s="125">
        <f>'Price guide'!P$34</f>
        <v>0.21</v>
      </c>
      <c r="K39" s="126"/>
      <c r="L39" s="126"/>
      <c r="M39" s="127" t="str">
        <f>'Price guide'!M38</f>
        <v>Breda</v>
      </c>
    </row>
    <row r="40" spans="1:13" s="102" customFormat="1">
      <c r="A40" s="120" t="s">
        <v>26</v>
      </c>
      <c r="B40" s="121"/>
      <c r="C40" s="121" t="str">
        <f>'Price guide'!C39</f>
        <v>Average Prices</v>
      </c>
      <c r="D40" s="121"/>
      <c r="E40" s="121"/>
      <c r="F40" s="122"/>
      <c r="G40" s="121"/>
      <c r="H40" s="123">
        <f>'Price guide'!G39</f>
        <v>1.0685386518536486</v>
      </c>
      <c r="I40" s="124"/>
      <c r="J40" s="125">
        <f>'Price guide'!P35</f>
        <v>0.27</v>
      </c>
      <c r="K40" s="126"/>
      <c r="L40" s="126"/>
      <c r="M40" s="127"/>
    </row>
    <row r="41" spans="1:13" s="102" customFormat="1">
      <c r="A41" s="120" t="s">
        <v>38</v>
      </c>
      <c r="B41" s="121"/>
      <c r="C41" s="121" t="str">
        <f>'Price guide'!C40</f>
        <v>General</v>
      </c>
      <c r="D41" s="121"/>
      <c r="E41" s="121"/>
      <c r="F41" s="122"/>
      <c r="G41" s="121"/>
      <c r="H41" s="123">
        <f>'Price guide'!G40</f>
        <v>1.3778688524590164</v>
      </c>
      <c r="I41" s="124"/>
      <c r="J41" s="125">
        <f>'Price guide'!P36</f>
        <v>0.22</v>
      </c>
      <c r="K41" s="126"/>
      <c r="L41" s="126"/>
      <c r="M41" s="127" t="str">
        <f>'Price guide'!M40</f>
        <v>A1 after Milan</v>
      </c>
    </row>
    <row r="42" spans="1:13" s="102" customFormat="1">
      <c r="A42" s="120" t="s">
        <v>111</v>
      </c>
      <c r="B42" s="121"/>
      <c r="C42" s="121" t="str">
        <f>'Price guide'!C41</f>
        <v>General</v>
      </c>
      <c r="D42" s="121"/>
      <c r="E42" s="121"/>
      <c r="F42" s="122"/>
      <c r="G42" s="121"/>
      <c r="H42" s="123">
        <f>'Price guide'!G41</f>
        <v>1.2634146341463415</v>
      </c>
      <c r="I42" s="124"/>
      <c r="J42" s="125">
        <f>'Price guide'!P37</f>
        <v>0.23</v>
      </c>
      <c r="K42" s="126"/>
      <c r="L42" s="126"/>
      <c r="M42" s="127"/>
    </row>
    <row r="43" spans="1:13" s="102" customFormat="1">
      <c r="A43" s="120" t="s">
        <v>31</v>
      </c>
      <c r="B43" s="121"/>
      <c r="C43" s="121" t="str">
        <f>'Price guide'!C42</f>
        <v>Average Pumpprice </v>
      </c>
      <c r="D43" s="121"/>
      <c r="E43" s="128"/>
      <c r="F43" s="122"/>
      <c r="G43" s="121"/>
      <c r="H43" s="123">
        <f>'Price guide'!G42</f>
        <v>1.0536306961380344</v>
      </c>
      <c r="I43" s="124"/>
      <c r="J43" s="125">
        <f>'Price guide'!P38</f>
        <v>0.21</v>
      </c>
      <c r="K43" s="126"/>
      <c r="L43" s="126"/>
      <c r="M43" s="127"/>
    </row>
    <row r="44" spans="1:13" s="102" customFormat="1">
      <c r="A44" s="120" t="s">
        <v>82</v>
      </c>
      <c r="B44" s="121"/>
      <c r="C44" s="121" t="str">
        <f>'Price guide'!C43</f>
        <v>list price</v>
      </c>
      <c r="D44" s="121"/>
      <c r="E44" s="128"/>
      <c r="F44" s="122"/>
      <c r="G44" s="121"/>
      <c r="H44" s="123">
        <f>'Price guide'!G43</f>
        <v>1.0842799041046578</v>
      </c>
      <c r="I44" s="124"/>
      <c r="J44" s="125">
        <f>'Price guide'!P39</f>
        <v>0.21</v>
      </c>
      <c r="K44" s="126"/>
      <c r="L44" s="126"/>
      <c r="M44" s="127"/>
    </row>
    <row r="45" spans="1:13" s="102" customFormat="1">
      <c r="A45" s="120" t="s">
        <v>44</v>
      </c>
      <c r="B45" s="121"/>
      <c r="C45" s="121" t="str">
        <f>'Price guide'!C44</f>
        <v xml:space="preserve"> </v>
      </c>
      <c r="D45" s="121"/>
      <c r="E45" s="121"/>
      <c r="F45" s="122"/>
      <c r="G45" s="121"/>
      <c r="H45" s="123">
        <f>'Price guide'!G44</f>
        <v>1.0391304347826089</v>
      </c>
      <c r="I45" s="124"/>
      <c r="J45" s="125">
        <f>'Price guide'!P40</f>
        <v>0.15</v>
      </c>
      <c r="K45" s="126"/>
      <c r="L45" s="126"/>
      <c r="M45" s="127" t="str">
        <f>'Price guide'!M44</f>
        <v>A3 south of  Luxembourg</v>
      </c>
    </row>
    <row r="46" spans="1:13" s="102" customFormat="1">
      <c r="A46" s="120" t="s">
        <v>41</v>
      </c>
      <c r="B46" s="121"/>
      <c r="C46" s="121" t="str">
        <f>'Price guide'!C45</f>
        <v xml:space="preserve">list price  </v>
      </c>
      <c r="D46" s="121" t="s">
        <v>101</v>
      </c>
      <c r="E46" s="121"/>
      <c r="F46" s="122">
        <f>'Price guide'!K45</f>
        <v>11.536</v>
      </c>
      <c r="G46" s="121" t="s">
        <v>56</v>
      </c>
      <c r="H46" s="123">
        <f>'Price guide'!G45</f>
        <v>1.3623051487954654</v>
      </c>
      <c r="I46" s="124"/>
      <c r="J46" s="125">
        <f>'Price guide'!P41</f>
        <v>0.25</v>
      </c>
      <c r="K46" s="126"/>
      <c r="L46" s="126"/>
      <c r="M46" s="127"/>
    </row>
    <row r="47" spans="1:13" s="102" customFormat="1">
      <c r="A47" s="120" t="s">
        <v>32</v>
      </c>
      <c r="B47" s="121"/>
      <c r="C47" s="121" t="str">
        <f>'Price guide'!C46</f>
        <v xml:space="preserve">Average  </v>
      </c>
      <c r="D47" s="121" t="s">
        <v>102</v>
      </c>
      <c r="E47" s="121"/>
      <c r="F47" s="122">
        <f>'Price guide'!K46</f>
        <v>4.4390243902439028</v>
      </c>
      <c r="G47" s="121" t="s">
        <v>56</v>
      </c>
      <c r="H47" s="123">
        <f>'Price guide'!G46</f>
        <v>1.049117127586477</v>
      </c>
      <c r="I47" s="124"/>
      <c r="J47" s="125">
        <f>'Price guide'!P42</f>
        <v>0.23</v>
      </c>
      <c r="K47" s="126"/>
      <c r="L47" s="126"/>
      <c r="M47" s="127"/>
    </row>
    <row r="48" spans="1:13" s="102" customFormat="1">
      <c r="A48" s="120" t="s">
        <v>75</v>
      </c>
      <c r="B48" s="121"/>
      <c r="C48" s="121" t="str">
        <f>'Price guide'!C47</f>
        <v>Average</v>
      </c>
      <c r="D48" s="121"/>
      <c r="E48" s="121"/>
      <c r="F48" s="122"/>
      <c r="G48" s="121"/>
      <c r="H48" s="123">
        <f>'Price guide'!G47</f>
        <v>1.0762222810191573</v>
      </c>
      <c r="I48" s="124"/>
      <c r="J48" s="125">
        <f>'Price guide'!P43</f>
        <v>0.24</v>
      </c>
      <c r="K48" s="126"/>
      <c r="L48" s="126"/>
      <c r="M48" s="127"/>
    </row>
    <row r="49" spans="1:178" s="102" customFormat="1">
      <c r="A49" s="120" t="str">
        <f>'Price guide'!A48</f>
        <v>Russia</v>
      </c>
      <c r="B49" s="121"/>
      <c r="C49" s="121" t="str">
        <f>'Price guide'!C48</f>
        <v>Pumpprice</v>
      </c>
      <c r="D49" s="121"/>
      <c r="E49" s="121"/>
      <c r="F49" s="122"/>
      <c r="G49" s="121"/>
      <c r="H49" s="123">
        <f>'Price guide'!F48</f>
        <v>0.70979551278698805</v>
      </c>
      <c r="I49" s="124"/>
      <c r="J49" s="125">
        <f>'Price guide'!P44</f>
        <v>0.18</v>
      </c>
      <c r="K49" s="126"/>
      <c r="L49" s="126"/>
      <c r="M49" s="127" t="str">
        <f>'Price guide'!M48</f>
        <v>vat refund not possible</v>
      </c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  <c r="BD49" s="103"/>
      <c r="BE49" s="103"/>
      <c r="BF49" s="103"/>
      <c r="BG49" s="103"/>
      <c r="BH49" s="103"/>
      <c r="BI49" s="103"/>
      <c r="BJ49" s="103"/>
      <c r="BK49" s="103"/>
      <c r="BL49" s="103"/>
      <c r="BM49" s="103"/>
      <c r="BN49" s="103"/>
      <c r="BO49" s="103"/>
      <c r="BP49" s="103"/>
      <c r="BQ49" s="103"/>
      <c r="BR49" s="103"/>
      <c r="BS49" s="103"/>
      <c r="BT49" s="103"/>
      <c r="BU49" s="103"/>
      <c r="BV49" s="103"/>
      <c r="BW49" s="103"/>
      <c r="BX49" s="103"/>
      <c r="BY49" s="103"/>
      <c r="BZ49" s="103"/>
      <c r="CA49" s="103"/>
      <c r="CB49" s="103"/>
      <c r="CC49" s="103"/>
      <c r="CD49" s="103"/>
      <c r="CE49" s="103"/>
      <c r="CF49" s="103"/>
      <c r="CG49" s="103"/>
      <c r="CH49" s="103"/>
      <c r="CI49" s="103"/>
      <c r="CJ49" s="103"/>
      <c r="CK49" s="103"/>
      <c r="CL49" s="103"/>
      <c r="CM49" s="103"/>
      <c r="CN49" s="103"/>
      <c r="CO49" s="103"/>
      <c r="CP49" s="103"/>
      <c r="CQ49" s="103"/>
      <c r="CR49" s="103"/>
      <c r="CS49" s="103"/>
      <c r="CT49" s="103"/>
      <c r="CU49" s="103"/>
      <c r="CV49" s="103"/>
      <c r="CW49" s="103"/>
      <c r="CX49" s="103"/>
      <c r="CY49" s="103"/>
      <c r="CZ49" s="103"/>
      <c r="DA49" s="103"/>
      <c r="DB49" s="103"/>
      <c r="DC49" s="103"/>
      <c r="DD49" s="103"/>
      <c r="DE49" s="103"/>
      <c r="DF49" s="103"/>
      <c r="DG49" s="103"/>
      <c r="DH49" s="103"/>
      <c r="DI49" s="103"/>
      <c r="DJ49" s="103"/>
      <c r="DK49" s="103"/>
      <c r="DL49" s="103"/>
      <c r="DM49" s="103"/>
      <c r="DN49" s="103"/>
      <c r="DO49" s="103"/>
      <c r="DP49" s="103"/>
      <c r="DQ49" s="103"/>
      <c r="DR49" s="103"/>
      <c r="DS49" s="103"/>
      <c r="DT49" s="103"/>
      <c r="DU49" s="103"/>
      <c r="DV49" s="103"/>
      <c r="DW49" s="103"/>
      <c r="DX49" s="103"/>
      <c r="DY49" s="103"/>
      <c r="DZ49" s="103"/>
      <c r="EA49" s="103"/>
      <c r="EB49" s="103"/>
      <c r="EC49" s="103"/>
      <c r="ED49" s="103"/>
      <c r="EE49" s="103"/>
      <c r="EF49" s="103"/>
      <c r="EG49" s="103"/>
      <c r="EH49" s="103"/>
      <c r="EI49" s="103"/>
      <c r="EJ49" s="103"/>
      <c r="EK49" s="103"/>
      <c r="EL49" s="103"/>
      <c r="EM49" s="103"/>
      <c r="EN49" s="103"/>
      <c r="EO49" s="103"/>
      <c r="EP49" s="103"/>
      <c r="EQ49" s="103"/>
      <c r="ER49" s="103"/>
      <c r="ES49" s="103"/>
      <c r="ET49" s="103"/>
      <c r="EU49" s="103"/>
      <c r="EV49" s="103"/>
      <c r="EW49" s="103"/>
      <c r="EX49" s="103"/>
      <c r="EY49" s="103"/>
      <c r="EZ49" s="103"/>
      <c r="FA49" s="103"/>
      <c r="FB49" s="103"/>
      <c r="FC49" s="103"/>
      <c r="FD49" s="103"/>
      <c r="FE49" s="103"/>
      <c r="FF49" s="103"/>
      <c r="FG49" s="103"/>
      <c r="FH49" s="103"/>
      <c r="FI49" s="103"/>
      <c r="FJ49" s="103"/>
      <c r="FK49" s="103"/>
      <c r="FL49" s="103"/>
      <c r="FM49" s="103"/>
      <c r="FN49" s="103"/>
      <c r="FO49" s="103"/>
      <c r="FP49" s="103"/>
      <c r="FQ49" s="103"/>
      <c r="FR49" s="103"/>
      <c r="FS49" s="103"/>
      <c r="FT49" s="103"/>
      <c r="FU49" s="103"/>
      <c r="FV49" s="103"/>
    </row>
    <row r="50" spans="1:178" s="102" customFormat="1">
      <c r="A50" s="120" t="s">
        <v>71</v>
      </c>
      <c r="B50" s="121"/>
      <c r="C50" s="121" t="str">
        <f>'Price guide'!C49</f>
        <v>Average</v>
      </c>
      <c r="D50" s="121"/>
      <c r="E50" s="121"/>
      <c r="F50" s="122"/>
      <c r="G50" s="121"/>
      <c r="H50" s="123">
        <f>'Price guide'!F49</f>
        <v>1.4631645369932165</v>
      </c>
      <c r="I50" s="124"/>
      <c r="J50" s="125">
        <f>'Price guide'!P45</f>
        <v>0.18</v>
      </c>
      <c r="K50" s="126"/>
      <c r="L50" s="126"/>
      <c r="M50" s="127" t="str">
        <f>'Price guide'!M49</f>
        <v>vat refund not possible</v>
      </c>
    </row>
    <row r="51" spans="1:178" s="102" customFormat="1">
      <c r="A51" s="120" t="s">
        <v>33</v>
      </c>
      <c r="B51" s="121"/>
      <c r="C51" s="121" t="str">
        <f>'Price guide'!C50</f>
        <v>Average</v>
      </c>
      <c r="D51" s="121"/>
      <c r="E51" s="121"/>
      <c r="F51" s="122"/>
      <c r="G51" s="121"/>
      <c r="H51" s="123">
        <f>'Price guide'!G50</f>
        <v>1.1541666666666668</v>
      </c>
      <c r="I51" s="124"/>
      <c r="J51" s="125">
        <f>'Price guide'!P46</f>
        <v>0.2</v>
      </c>
      <c r="K51" s="126"/>
      <c r="L51" s="126"/>
      <c r="M51" s="127"/>
    </row>
    <row r="52" spans="1:178" s="102" customFormat="1">
      <c r="A52" s="120" t="s">
        <v>34</v>
      </c>
      <c r="B52" s="121"/>
      <c r="C52" s="121" t="str">
        <f>'Price guide'!C51</f>
        <v>Average</v>
      </c>
      <c r="D52" s="121"/>
      <c r="E52" s="121"/>
      <c r="F52" s="122"/>
      <c r="G52" s="121"/>
      <c r="H52" s="123">
        <f>'Price guide'!G51</f>
        <v>1.1466666666666667</v>
      </c>
      <c r="I52" s="124"/>
      <c r="J52" s="125">
        <f>'Price guide'!P47</f>
        <v>0.2</v>
      </c>
      <c r="K52" s="126"/>
      <c r="L52" s="126"/>
      <c r="M52" s="127"/>
    </row>
    <row r="53" spans="1:178" s="102" customFormat="1">
      <c r="A53" s="120" t="s">
        <v>36</v>
      </c>
      <c r="B53" s="121"/>
      <c r="C53" s="121" t="str">
        <f>'Price guide'!C52</f>
        <v>Briviesca</v>
      </c>
      <c r="D53" s="121"/>
      <c r="E53" s="128"/>
      <c r="F53" s="122"/>
      <c r="G53" s="121"/>
      <c r="H53" s="123">
        <f>'Price guide'!G52</f>
        <v>1.1388429752066116</v>
      </c>
      <c r="I53" s="124"/>
      <c r="J53" s="125">
        <f>'Price guide'!P$48</f>
        <v>0.21</v>
      </c>
      <c r="K53" s="126"/>
      <c r="L53" s="126"/>
      <c r="M53" s="127" t="str">
        <f>'Price guide'!M52</f>
        <v>N-I, km 278, Burgos-Vitoria</v>
      </c>
    </row>
    <row r="54" spans="1:178" s="102" customFormat="1">
      <c r="A54" s="120"/>
      <c r="B54" s="121"/>
      <c r="C54" s="121" t="str">
        <f>'Price guide'!C53</f>
        <v>BP La Junquera</v>
      </c>
      <c r="D54" s="121"/>
      <c r="E54" s="121"/>
      <c r="F54" s="122"/>
      <c r="G54" s="121"/>
      <c r="H54" s="123">
        <f>'Price guide'!G53</f>
        <v>1.1289256198347108</v>
      </c>
      <c r="I54" s="124"/>
      <c r="J54" s="125">
        <f>'Price guide'!P$48</f>
        <v>0.21</v>
      </c>
      <c r="K54" s="126"/>
      <c r="L54" s="126"/>
      <c r="M54" s="127" t="str">
        <f>'Price guide'!M53</f>
        <v>N-II, km 775, Gerona - France</v>
      </c>
    </row>
    <row r="55" spans="1:178" s="102" customFormat="1">
      <c r="A55" s="120"/>
      <c r="B55" s="121"/>
      <c r="C55" s="121" t="str">
        <f>'Price guide'!C$54</f>
        <v>IRUN Cepsa</v>
      </c>
      <c r="D55" s="121"/>
      <c r="E55" s="121"/>
      <c r="F55" s="122"/>
      <c r="G55" s="121"/>
      <c r="H55" s="123">
        <f>'Price guide'!G$54</f>
        <v>1.0933884297520662</v>
      </c>
      <c r="I55" s="124"/>
      <c r="J55" s="125">
        <f>'Price guide'!P$48</f>
        <v>0.21</v>
      </c>
      <c r="K55" s="126"/>
      <c r="L55" s="126"/>
      <c r="M55" s="127"/>
    </row>
    <row r="56" spans="1:178" s="102" customFormat="1">
      <c r="A56" s="120" t="s">
        <v>40</v>
      </c>
      <c r="B56" s="121"/>
      <c r="C56" s="121" t="str">
        <f>'Price guide'!C55</f>
        <v>list price</v>
      </c>
      <c r="D56" s="121" t="s">
        <v>103</v>
      </c>
      <c r="E56" s="128"/>
      <c r="F56" s="122">
        <f>'Price guide'!K55</f>
        <v>11.576000000000001</v>
      </c>
      <c r="G56" s="121" t="s">
        <v>56</v>
      </c>
      <c r="H56" s="123">
        <f>'Price guide'!G55</f>
        <v>1.3102878422583677</v>
      </c>
      <c r="I56" s="124"/>
      <c r="J56" s="125">
        <f>'Price guide'!P49</f>
        <v>0.25</v>
      </c>
      <c r="K56" s="126"/>
      <c r="L56" s="126"/>
      <c r="M56" s="127"/>
    </row>
    <row r="57" spans="1:178" s="102" customFormat="1">
      <c r="A57" s="120" t="s">
        <v>72</v>
      </c>
      <c r="B57" s="121"/>
      <c r="C57" s="121" t="str">
        <f>'Price guide'!C56</f>
        <v>Average</v>
      </c>
      <c r="D57" s="121"/>
      <c r="E57" s="128"/>
      <c r="F57" s="122"/>
      <c r="G57" s="121"/>
      <c r="H57" s="123">
        <f>'Price guide'!G56</f>
        <v>1.4381257739387387</v>
      </c>
      <c r="I57" s="124"/>
      <c r="J57" s="125">
        <f>'Price guide'!P50</f>
        <v>0.08</v>
      </c>
      <c r="K57" s="126"/>
      <c r="L57" s="126"/>
      <c r="M57" s="127"/>
    </row>
    <row r="58" spans="1:178" s="102" customFormat="1">
      <c r="A58" s="120" t="s">
        <v>21</v>
      </c>
      <c r="B58" s="121"/>
      <c r="C58" s="121" t="str">
        <f>'Price guide'!C57</f>
        <v>Lancaster</v>
      </c>
      <c r="D58" s="121"/>
      <c r="E58" s="121"/>
      <c r="F58" s="122"/>
      <c r="G58" s="121"/>
      <c r="H58" s="123">
        <f>'Price guide'!G57</f>
        <v>1.4364327911305332</v>
      </c>
      <c r="I58" s="124"/>
      <c r="J58" s="125">
        <f>'Price guide'!P51</f>
        <v>0.2</v>
      </c>
      <c r="K58" s="129"/>
      <c r="L58" s="129"/>
      <c r="M58" s="127" t="str">
        <f>'Price guide'!M57</f>
        <v>Junction 18/19 M6</v>
      </c>
    </row>
    <row r="59" spans="1:178" s="132" customFormat="1" ht="9">
      <c r="A59" s="149" t="s">
        <v>115</v>
      </c>
      <c r="B59" s="149"/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149"/>
    </row>
    <row r="60" spans="1:178" s="132" customFormat="1" ht="9">
      <c r="A60" s="133"/>
      <c r="F60" s="134"/>
      <c r="H60" s="135"/>
      <c r="I60" s="136"/>
      <c r="J60" s="136"/>
    </row>
    <row r="61" spans="1:178">
      <c r="I61" s="138"/>
      <c r="J61" s="138"/>
    </row>
    <row r="62" spans="1:178">
      <c r="I62" s="138"/>
      <c r="J62" s="138"/>
    </row>
    <row r="63" spans="1:178">
      <c r="A63" s="138"/>
      <c r="F63" s="138"/>
      <c r="I63" s="138"/>
      <c r="J63" s="138"/>
    </row>
  </sheetData>
  <mergeCells count="5">
    <mergeCell ref="C3:D3"/>
    <mergeCell ref="F3:H3"/>
    <mergeCell ref="A1:M1"/>
    <mergeCell ref="A2:M2"/>
    <mergeCell ref="A59:M59"/>
  </mergeCells>
  <phoneticPr fontId="0" type="noConversion"/>
  <conditionalFormatting sqref="A4:M58">
    <cfRule type="expression" dxfId="2" priority="1">
      <formula>MOD(ROW(),2)</formula>
    </cfRule>
  </conditionalFormatting>
  <pageMargins left="0.74803149606299213" right="0.74803149606299213" top="0.98425196850393704" bottom="0.98425196850393704" header="0.51181102362204722" footer="0.51181102362204722"/>
  <pageSetup paperSize="9" scale="8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U63"/>
  <sheetViews>
    <sheetView showGridLines="0" workbookViewId="0">
      <selection sqref="A1:M59"/>
    </sheetView>
  </sheetViews>
  <sheetFormatPr defaultRowHeight="12.75"/>
  <cols>
    <col min="1" max="1" width="15.85546875" style="137" customWidth="1"/>
    <col min="2" max="2" width="0.28515625" style="138" customWidth="1"/>
    <col min="3" max="3" width="19.85546875" style="138" customWidth="1"/>
    <col min="4" max="4" width="8.28515625" style="138" customWidth="1"/>
    <col min="5" max="5" width="0.28515625" style="138" customWidth="1"/>
    <col min="6" max="6" width="6.42578125" style="139" customWidth="1"/>
    <col min="7" max="7" width="1" style="138" customWidth="1"/>
    <col min="8" max="8" width="6.42578125" style="140" customWidth="1"/>
    <col min="9" max="9" width="0.28515625" style="140" customWidth="1"/>
    <col min="10" max="10" width="6.140625" style="141" customWidth="1"/>
    <col min="11" max="11" width="0.7109375" style="141" customWidth="1"/>
    <col min="12" max="12" width="0.28515625" style="138" customWidth="1"/>
    <col min="13" max="13" width="24.85546875" style="138" bestFit="1" customWidth="1"/>
    <col min="14" max="16384" width="9.140625" style="138"/>
  </cols>
  <sheetData>
    <row r="1" spans="1:13" ht="19.5">
      <c r="A1" s="152" t="s">
        <v>166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</row>
    <row r="2" spans="1:13" s="142" customFormat="1" ht="11.25">
      <c r="A2" s="153" t="s">
        <v>119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</row>
    <row r="3" spans="1:13" ht="25.5">
      <c r="A3" s="90" t="s">
        <v>7</v>
      </c>
      <c r="B3" s="90"/>
      <c r="C3" s="151" t="s">
        <v>165</v>
      </c>
      <c r="D3" s="151"/>
      <c r="E3" s="91"/>
      <c r="F3" s="150" t="s">
        <v>106</v>
      </c>
      <c r="G3" s="150"/>
      <c r="H3" s="150"/>
      <c r="I3" s="92"/>
      <c r="J3" s="92" t="s">
        <v>80</v>
      </c>
      <c r="K3" s="92"/>
      <c r="L3" s="92"/>
      <c r="M3" s="90" t="s">
        <v>8</v>
      </c>
    </row>
    <row r="4" spans="1:13" s="102" customFormat="1">
      <c r="A4" s="120" t="s">
        <v>24</v>
      </c>
      <c r="B4" s="121"/>
      <c r="C4" s="121" t="str">
        <f>'Price guide'!C3</f>
        <v>OMV Gries Brennersee</v>
      </c>
      <c r="D4" s="121"/>
      <c r="E4" s="121"/>
      <c r="F4" s="122"/>
      <c r="G4" s="121"/>
      <c r="H4" s="123">
        <f>'Price guide'!I3</f>
        <v>10.069863333333334</v>
      </c>
      <c r="I4" s="123"/>
      <c r="J4" s="125">
        <f>'Price guide'!P$23</f>
        <v>0.2</v>
      </c>
      <c r="K4" s="125"/>
      <c r="L4" s="126"/>
      <c r="M4" s="127" t="str">
        <f>'Price guide'!M3</f>
        <v>E45, exit Brennersee</v>
      </c>
    </row>
    <row r="5" spans="1:13" s="102" customFormat="1">
      <c r="A5" s="120"/>
      <c r="B5" s="121"/>
      <c r="C5" s="121" t="str">
        <f>'Price guide'!C4</f>
        <v>Hart/Villach</v>
      </c>
      <c r="D5" s="121"/>
      <c r="E5" s="121"/>
      <c r="F5" s="122"/>
      <c r="G5" s="121"/>
      <c r="H5" s="123">
        <f>'Price guide'!I4</f>
        <v>9.8722766666666679</v>
      </c>
      <c r="I5" s="123"/>
      <c r="J5" s="125">
        <f>'Price guide'!P$23</f>
        <v>0.2</v>
      </c>
      <c r="K5" s="125"/>
      <c r="L5" s="126"/>
      <c r="M5" s="127" t="str">
        <f>'Price guide'!M4</f>
        <v>Arnoldstein-Villach</v>
      </c>
    </row>
    <row r="6" spans="1:13" s="102" customFormat="1" ht="22.5">
      <c r="A6" s="120"/>
      <c r="B6" s="121"/>
      <c r="C6" s="121" t="str">
        <f>'Price guide'!C5</f>
        <v>Eurotruck Niederndorf + others</v>
      </c>
      <c r="D6" s="121"/>
      <c r="E6" s="128"/>
      <c r="F6" s="122"/>
      <c r="G6" s="121"/>
      <c r="H6" s="123">
        <f>'Price guide'!I5</f>
        <v>9.9569566666666685</v>
      </c>
      <c r="I6" s="123"/>
      <c r="J6" s="125">
        <f>'Price guide'!P$23</f>
        <v>0.2</v>
      </c>
      <c r="K6" s="125"/>
      <c r="L6" s="126"/>
      <c r="M6" s="130"/>
    </row>
    <row r="7" spans="1:13" s="102" customFormat="1">
      <c r="A7" s="120"/>
      <c r="B7" s="121"/>
      <c r="C7" s="121" t="str">
        <f>'Price guide'!C6</f>
        <v>Agip IBK-Amras</v>
      </c>
      <c r="D7" s="121"/>
      <c r="E7" s="121"/>
      <c r="F7" s="122"/>
      <c r="G7" s="121"/>
      <c r="H7" s="123">
        <f>'Price guide'!I6</f>
        <v>9.8722766666666679</v>
      </c>
      <c r="I7" s="123"/>
      <c r="J7" s="125">
        <f>'Price guide'!P$23</f>
        <v>0.2</v>
      </c>
      <c r="K7" s="125"/>
      <c r="L7" s="126"/>
      <c r="M7" s="127"/>
    </row>
    <row r="8" spans="1:13" s="102" customFormat="1">
      <c r="A8" s="120"/>
      <c r="B8" s="121"/>
      <c r="C8" s="121" t="str">
        <f>'Price guide'!C7</f>
        <v>Unterpremstätten</v>
      </c>
      <c r="D8" s="121"/>
      <c r="E8" s="120"/>
      <c r="F8" s="122"/>
      <c r="G8" s="121"/>
      <c r="H8" s="123">
        <f>'Price guide'!I7</f>
        <v>9.3077433333333328</v>
      </c>
      <c r="I8" s="123"/>
      <c r="J8" s="125">
        <f>'Price guide'!P$23</f>
        <v>0.2</v>
      </c>
      <c r="K8" s="125"/>
      <c r="L8" s="126"/>
      <c r="M8" s="127"/>
    </row>
    <row r="9" spans="1:13" s="102" customFormat="1">
      <c r="A9" s="120"/>
      <c r="B9" s="121"/>
      <c r="C9" s="121" t="str">
        <f>'Price guide'!C8</f>
        <v>Kufstein</v>
      </c>
      <c r="D9" s="121"/>
      <c r="E9" s="121"/>
      <c r="F9" s="122"/>
      <c r="G9" s="121"/>
      <c r="H9" s="123">
        <f>'Price guide'!I8</f>
        <v>9.448876666666667</v>
      </c>
      <c r="I9" s="123"/>
      <c r="J9" s="125">
        <f>'Price guide'!P$23</f>
        <v>0.2</v>
      </c>
      <c r="K9" s="125"/>
      <c r="L9" s="126"/>
      <c r="M9" s="127" t="str">
        <f>'Price guide'!M8</f>
        <v>Kiefersfelden-Kufstein</v>
      </c>
    </row>
    <row r="10" spans="1:13" s="102" customFormat="1">
      <c r="A10" s="120" t="s">
        <v>23</v>
      </c>
      <c r="B10" s="121"/>
      <c r="C10" s="121" t="str">
        <f>'Price guide'!C9</f>
        <v>G.&amp;V. / BP list price</v>
      </c>
      <c r="D10" s="121"/>
      <c r="E10" s="128"/>
      <c r="F10" s="122"/>
      <c r="G10" s="121"/>
      <c r="H10" s="123">
        <f>'Price guide'!I9</f>
        <v>10.1616</v>
      </c>
      <c r="I10" s="123"/>
      <c r="J10" s="125">
        <f>'Price guide'!P$24</f>
        <v>0.21</v>
      </c>
      <c r="K10" s="125"/>
      <c r="L10" s="126"/>
      <c r="M10" s="127" t="str">
        <f>'Price guide'!M9</f>
        <v>A1 E19</v>
      </c>
    </row>
    <row r="11" spans="1:13" s="102" customFormat="1" ht="22.5">
      <c r="A11" s="120"/>
      <c r="B11" s="121"/>
      <c r="C11" s="121" t="str">
        <f>'Price guide'!C10</f>
        <v>Poweroil list price</v>
      </c>
      <c r="D11" s="121"/>
      <c r="E11" s="128"/>
      <c r="F11" s="122"/>
      <c r="G11" s="121"/>
      <c r="H11" s="123">
        <f>'Price guide'!I10</f>
        <v>10.1616</v>
      </c>
      <c r="I11" s="123"/>
      <c r="J11" s="125">
        <f>'Price guide'!P$24</f>
        <v>0.21</v>
      </c>
      <c r="K11" s="125"/>
      <c r="L11" s="126"/>
      <c r="M11" s="127" t="str">
        <f>'Price guide'!M10</f>
        <v>E40-A10, exit 10 Beernem, close to Brugge</v>
      </c>
    </row>
    <row r="12" spans="1:13" s="102" customFormat="1">
      <c r="A12" s="120" t="s">
        <v>74</v>
      </c>
      <c r="B12" s="121"/>
      <c r="C12" s="121" t="str">
        <f>'Price guide'!C11</f>
        <v>Average</v>
      </c>
      <c r="D12" s="121"/>
      <c r="E12" s="128"/>
      <c r="F12" s="122"/>
      <c r="G12" s="121"/>
      <c r="H12" s="123">
        <f>'Price guide'!I11</f>
        <v>9.3449057504175617</v>
      </c>
      <c r="I12" s="123"/>
      <c r="J12" s="125">
        <f>'Price guide'!P25</f>
        <v>0.2</v>
      </c>
      <c r="K12" s="125"/>
      <c r="L12" s="126"/>
      <c r="M12" s="127"/>
    </row>
    <row r="13" spans="1:13" s="102" customFormat="1">
      <c r="A13" s="120" t="s">
        <v>63</v>
      </c>
      <c r="B13" s="121"/>
      <c r="C13" s="121" t="str">
        <f>'Price guide'!C12</f>
        <v>Average</v>
      </c>
      <c r="D13" s="121"/>
      <c r="E13" s="121"/>
      <c r="F13" s="122"/>
      <c r="G13" s="121"/>
      <c r="H13" s="123">
        <f>'Price guide'!I12</f>
        <v>9.4092439546984998</v>
      </c>
      <c r="I13" s="123"/>
      <c r="J13" s="125">
        <f>'Price guide'!P26</f>
        <v>0.21</v>
      </c>
      <c r="K13" s="125"/>
      <c r="L13" s="126"/>
      <c r="M13" s="127"/>
    </row>
    <row r="14" spans="1:13" s="102" customFormat="1">
      <c r="A14" s="120" t="s">
        <v>28</v>
      </c>
      <c r="B14" s="121"/>
      <c r="C14" s="121" t="str">
        <f>'Price guide'!C13</f>
        <v>OMV</v>
      </c>
      <c r="D14" s="121"/>
      <c r="E14" s="121"/>
      <c r="F14" s="122"/>
      <c r="G14" s="121"/>
      <c r="H14" s="123">
        <f>'Price guide'!J13</f>
        <v>11.109379283336597</v>
      </c>
      <c r="I14" s="123"/>
      <c r="J14" s="125">
        <f>'Price guide'!P27</f>
        <v>0.25</v>
      </c>
      <c r="K14" s="125"/>
      <c r="L14" s="126"/>
      <c r="M14" s="127" t="str">
        <f>'Price guide'!M13</f>
        <v>vat refund not possible</v>
      </c>
    </row>
    <row r="15" spans="1:13" s="102" customFormat="1">
      <c r="A15" s="120" t="s">
        <v>39</v>
      </c>
      <c r="B15" s="121"/>
      <c r="C15" s="121" t="str">
        <f>'Price guide'!C14</f>
        <v xml:space="preserve">list price  </v>
      </c>
      <c r="D15" s="121"/>
      <c r="E15" s="121"/>
      <c r="F15" s="122"/>
      <c r="G15" s="121"/>
      <c r="H15" s="123">
        <f>'Price guide'!I14</f>
        <v>10.467265953740183</v>
      </c>
      <c r="I15" s="123"/>
      <c r="J15" s="125">
        <f>'Price guide'!P28</f>
        <v>0.25</v>
      </c>
      <c r="K15" s="125"/>
      <c r="L15" s="126"/>
      <c r="M15" s="127"/>
    </row>
    <row r="16" spans="1:13" s="102" customFormat="1">
      <c r="A16" s="120" t="s">
        <v>30</v>
      </c>
      <c r="B16" s="121"/>
      <c r="C16" s="121" t="str">
        <f>'Price guide'!C15</f>
        <v xml:space="preserve">list price  </v>
      </c>
      <c r="D16" s="121"/>
      <c r="E16" s="128"/>
      <c r="F16" s="122"/>
      <c r="G16" s="121"/>
      <c r="H16" s="123">
        <f>'Price guide'!I15</f>
        <v>9.4559333333333342</v>
      </c>
      <c r="I16" s="123"/>
      <c r="J16" s="125">
        <f>'Price guide'!P29</f>
        <v>0.2</v>
      </c>
      <c r="K16" s="125"/>
      <c r="L16" s="126"/>
      <c r="M16" s="127" t="str">
        <f>'Price guide'!M15</f>
        <v xml:space="preserve"> </v>
      </c>
    </row>
    <row r="17" spans="1:13" s="102" customFormat="1">
      <c r="A17" s="120" t="s">
        <v>9</v>
      </c>
      <c r="B17" s="121"/>
      <c r="C17" s="121" t="str">
        <f>'Price guide'!C16</f>
        <v>St. Priest Truckstop</v>
      </c>
      <c r="D17" s="121"/>
      <c r="E17" s="121"/>
      <c r="F17" s="122"/>
      <c r="G17" s="121"/>
      <c r="H17" s="123">
        <f>'Price guide'!I16</f>
        <v>9.4804782608695657</v>
      </c>
      <c r="I17" s="123"/>
      <c r="J17" s="131">
        <f>'Price guide'!P$31</f>
        <v>0.19600000000000001</v>
      </c>
      <c r="K17" s="131"/>
      <c r="L17" s="129"/>
      <c r="M17" s="127" t="str">
        <f>'Price guide'!M16</f>
        <v>A43 (N518)</v>
      </c>
    </row>
    <row r="18" spans="1:13" s="102" customFormat="1">
      <c r="A18" s="120"/>
      <c r="B18" s="121"/>
      <c r="C18" s="121" t="str">
        <f>'Price guide'!C17</f>
        <v>Macon BP</v>
      </c>
      <c r="D18" s="121"/>
      <c r="E18" s="121"/>
      <c r="F18" s="122"/>
      <c r="G18" s="121"/>
      <c r="H18" s="123">
        <f>'Price guide'!I17</f>
        <v>9.4804782608695657</v>
      </c>
      <c r="I18" s="123"/>
      <c r="J18" s="131">
        <f>'Price guide'!P$31</f>
        <v>0.19600000000000001</v>
      </c>
      <c r="K18" s="131"/>
      <c r="L18" s="129"/>
      <c r="M18" s="127" t="str">
        <f>'Price guide'!M17</f>
        <v>A6 Exit Macon N.&gt; Lyon</v>
      </c>
    </row>
    <row r="19" spans="1:13" s="102" customFormat="1">
      <c r="A19" s="120"/>
      <c r="B19" s="121"/>
      <c r="C19" s="121" t="str">
        <f>'Price guide'!C18</f>
        <v>Le Havre</v>
      </c>
      <c r="D19" s="121"/>
      <c r="E19" s="121"/>
      <c r="F19" s="122"/>
      <c r="G19" s="121"/>
      <c r="H19" s="123">
        <f>'Price guide'!I18</f>
        <v>9.4379966555183952</v>
      </c>
      <c r="I19" s="123"/>
      <c r="J19" s="131">
        <f>'Price guide'!P$31</f>
        <v>0.19600000000000001</v>
      </c>
      <c r="K19" s="131"/>
      <c r="L19" s="129"/>
      <c r="M19" s="127" t="str">
        <f>'Price guide'!M18</f>
        <v>Le Havre Port</v>
      </c>
    </row>
    <row r="20" spans="1:13" s="102" customFormat="1">
      <c r="A20" s="120"/>
      <c r="B20" s="121"/>
      <c r="C20" s="121" t="str">
        <f>'Price guide'!C19</f>
        <v>ROYE BP Truckstop</v>
      </c>
      <c r="D20" s="121"/>
      <c r="E20" s="121"/>
      <c r="F20" s="122"/>
      <c r="G20" s="121"/>
      <c r="H20" s="123">
        <f>'Price guide'!I19</f>
        <v>9.4804782608695657</v>
      </c>
      <c r="I20" s="123"/>
      <c r="J20" s="131">
        <f>'Price guide'!P$31</f>
        <v>0.19600000000000001</v>
      </c>
      <c r="K20" s="131"/>
      <c r="L20" s="129"/>
      <c r="M20" s="127" t="str">
        <f>'Price guide'!M19</f>
        <v>A1Lille/Paris</v>
      </c>
    </row>
    <row r="21" spans="1:13" s="102" customFormat="1">
      <c r="A21" s="120"/>
      <c r="B21" s="121"/>
      <c r="C21" s="121" t="str">
        <f>'Price guide'!C20</f>
        <v>Calais</v>
      </c>
      <c r="D21" s="121"/>
      <c r="E21" s="121"/>
      <c r="F21" s="122"/>
      <c r="G21" s="121"/>
      <c r="H21" s="123">
        <f>'Price guide'!I20</f>
        <v>9.6220836120401341</v>
      </c>
      <c r="I21" s="123"/>
      <c r="J21" s="131">
        <f>'Price guide'!P$31</f>
        <v>0.19600000000000001</v>
      </c>
      <c r="K21" s="131"/>
      <c r="L21" s="129"/>
      <c r="M21" s="127"/>
    </row>
    <row r="22" spans="1:13" s="102" customFormat="1">
      <c r="A22" s="120" t="s">
        <v>11</v>
      </c>
      <c r="B22" s="121"/>
      <c r="C22" s="121" t="str">
        <f>'Price guide'!C21</f>
        <v xml:space="preserve">Aral Bockel/Gyhum </v>
      </c>
      <c r="D22" s="121"/>
      <c r="E22" s="121"/>
      <c r="F22" s="122"/>
      <c r="G22" s="121"/>
      <c r="H22" s="123">
        <f>'Price guide'!J21</f>
        <v>11.931412</v>
      </c>
      <c r="I22" s="123"/>
      <c r="J22" s="125">
        <f>'Price guide'!P$32</f>
        <v>0.19</v>
      </c>
      <c r="K22" s="125"/>
      <c r="L22" s="126"/>
      <c r="M22" s="127" t="str">
        <f>'Price guide'!M21</f>
        <v>A1 North of Bremen exit 49</v>
      </c>
    </row>
    <row r="23" spans="1:13" s="102" customFormat="1">
      <c r="A23" s="120"/>
      <c r="B23" s="121"/>
      <c r="C23" s="121" t="str">
        <f>'Price guide'!C22</f>
        <v>Ilsfeld Truckst.</v>
      </c>
      <c r="D23" s="121"/>
      <c r="E23" s="121"/>
      <c r="F23" s="122"/>
      <c r="G23" s="121"/>
      <c r="H23" s="123">
        <f>'Price guide'!J22</f>
        <v>11.931412</v>
      </c>
      <c r="I23" s="123"/>
      <c r="J23" s="125">
        <f>'Price guide'!P$32</f>
        <v>0.19</v>
      </c>
      <c r="K23" s="125"/>
      <c r="L23" s="126"/>
      <c r="M23" s="127" t="str">
        <f>'Price guide'!M22</f>
        <v>A81 exit 12 Ilsfeld</v>
      </c>
    </row>
    <row r="24" spans="1:13" s="102" customFormat="1">
      <c r="A24" s="120"/>
      <c r="B24" s="121"/>
      <c r="C24" s="121" t="str">
        <f>'Price guide'!C23</f>
        <v>Bockenem</v>
      </c>
      <c r="D24" s="121"/>
      <c r="E24" s="121"/>
      <c r="F24" s="122"/>
      <c r="G24" s="121"/>
      <c r="H24" s="123">
        <f>'Price guide'!J23</f>
        <v>11.931412</v>
      </c>
      <c r="I24" s="123"/>
      <c r="J24" s="125">
        <f>'Price guide'!P$32</f>
        <v>0.19</v>
      </c>
      <c r="K24" s="125"/>
      <c r="L24" s="126"/>
      <c r="M24" s="127" t="str">
        <f>'Price guide'!M23</f>
        <v xml:space="preserve">A7 exit 65 </v>
      </c>
    </row>
    <row r="25" spans="1:13" s="102" customFormat="1">
      <c r="A25" s="120"/>
      <c r="B25" s="121"/>
      <c r="C25" s="121" t="str">
        <f>'Price guide'!C24</f>
        <v>Köln Truckstop</v>
      </c>
      <c r="D25" s="121"/>
      <c r="E25" s="121"/>
      <c r="F25" s="122"/>
      <c r="G25" s="121"/>
      <c r="H25" s="123">
        <f>'Price guide'!J24</f>
        <v>12.100772000000001</v>
      </c>
      <c r="I25" s="123"/>
      <c r="J25" s="125">
        <f>'Price guide'!P$32</f>
        <v>0.19</v>
      </c>
      <c r="K25" s="125"/>
      <c r="L25" s="126"/>
      <c r="M25" s="127" t="str">
        <f>'Price guide'!M24</f>
        <v>A1/E31 exit Bickendorf - Köln</v>
      </c>
    </row>
    <row r="26" spans="1:13" s="102" customFormat="1">
      <c r="A26" s="120"/>
      <c r="B26" s="121"/>
      <c r="C26" s="121" t="str">
        <f>'Price guide'!C25</f>
        <v>Vogelsdorf Aral</v>
      </c>
      <c r="D26" s="121"/>
      <c r="E26" s="121"/>
      <c r="F26" s="122"/>
      <c r="G26" s="121"/>
      <c r="H26" s="123">
        <f>'Price guide'!J25</f>
        <v>11.931412</v>
      </c>
      <c r="I26" s="123"/>
      <c r="J26" s="125">
        <f>'Price guide'!P$32</f>
        <v>0.19</v>
      </c>
      <c r="K26" s="125"/>
      <c r="L26" s="126"/>
      <c r="M26" s="127" t="str">
        <f>'Price guide'!M25</f>
        <v xml:space="preserve">A10 exit 25 Berlin-Hellersdorf </v>
      </c>
    </row>
    <row r="27" spans="1:13" s="102" customFormat="1">
      <c r="A27" s="120"/>
      <c r="B27" s="121"/>
      <c r="C27" s="121" t="str">
        <f>'Price guide'!C26</f>
        <v>Zorbau</v>
      </c>
      <c r="D27" s="121"/>
      <c r="E27" s="121"/>
      <c r="F27" s="122"/>
      <c r="G27" s="121"/>
      <c r="H27" s="123">
        <f>'Price guide'!J26</f>
        <v>11.931412</v>
      </c>
      <c r="I27" s="123"/>
      <c r="J27" s="125">
        <f>'Price guide'!P$32</f>
        <v>0.19</v>
      </c>
      <c r="K27" s="125"/>
      <c r="L27" s="126"/>
      <c r="M27" s="127" t="str">
        <f>'Price guide'!M26</f>
        <v>A9 exit 20 Weissenfels-Zorbau</v>
      </c>
    </row>
    <row r="28" spans="1:13" s="102" customFormat="1">
      <c r="A28" s="120"/>
      <c r="B28" s="121"/>
      <c r="C28" s="121" t="str">
        <f>'Price guide'!C27</f>
        <v>Farhbinde</v>
      </c>
      <c r="D28" s="121"/>
      <c r="E28" s="121"/>
      <c r="F28" s="122"/>
      <c r="G28" s="121"/>
      <c r="H28" s="123">
        <f>'Price guide'!J27</f>
        <v>11.931412</v>
      </c>
      <c r="I28" s="123"/>
      <c r="J28" s="125">
        <f>'Price guide'!P$32</f>
        <v>0.19</v>
      </c>
      <c r="K28" s="125"/>
      <c r="L28" s="126"/>
      <c r="M28" s="127" t="str">
        <f>'Price guide'!M27</f>
        <v>A24 exit 12 (Schwerin)</v>
      </c>
    </row>
    <row r="29" spans="1:13" s="102" customFormat="1">
      <c r="A29" s="120"/>
      <c r="B29" s="121"/>
      <c r="C29" s="121" t="str">
        <f>'Price guide'!C28</f>
        <v>Schwarmstedt</v>
      </c>
      <c r="D29" s="121"/>
      <c r="E29" s="121"/>
      <c r="F29" s="122"/>
      <c r="G29" s="121"/>
      <c r="H29" s="123">
        <f>'Price guide'!J28</f>
        <v>11.931412</v>
      </c>
      <c r="I29" s="123"/>
      <c r="J29" s="125">
        <f>'Price guide'!P$32</f>
        <v>0.19</v>
      </c>
      <c r="K29" s="125"/>
      <c r="L29" s="126"/>
      <c r="M29" s="127" t="str">
        <f>'Price guide'!M28</f>
        <v>A7, An der Autobahn 1</v>
      </c>
    </row>
    <row r="30" spans="1:13" s="102" customFormat="1">
      <c r="A30" s="120"/>
      <c r="B30" s="121"/>
      <c r="C30" s="121" t="str">
        <f>'Price guide'!C29</f>
        <v>Regensburg Truckstop</v>
      </c>
      <c r="D30" s="121"/>
      <c r="E30" s="121"/>
      <c r="F30" s="122"/>
      <c r="G30" s="121"/>
      <c r="H30" s="123">
        <f>'Price guide'!J29</f>
        <v>11.931412</v>
      </c>
      <c r="I30" s="123"/>
      <c r="J30" s="125">
        <f>'Price guide'!P$32</f>
        <v>0.19</v>
      </c>
      <c r="K30" s="125"/>
      <c r="L30" s="126"/>
      <c r="M30" s="127" t="str">
        <f>'Price guide'!M29</f>
        <v>B15/E56 exit 101 Regensburg</v>
      </c>
    </row>
    <row r="31" spans="1:13" s="102" customFormat="1">
      <c r="A31" s="120"/>
      <c r="B31" s="121"/>
      <c r="C31" s="121" t="str">
        <f>'Price guide'!C30</f>
        <v>Schlüsselfeld</v>
      </c>
      <c r="D31" s="121"/>
      <c r="E31" s="121"/>
      <c r="F31" s="122"/>
      <c r="G31" s="121"/>
      <c r="H31" s="123">
        <f>'Price guide'!J30</f>
        <v>12.016092</v>
      </c>
      <c r="I31" s="123"/>
      <c r="J31" s="125">
        <f>'Price guide'!P$32</f>
        <v>0.19</v>
      </c>
      <c r="K31" s="125"/>
      <c r="L31" s="126"/>
      <c r="M31" s="127" t="str">
        <f>'Price guide'!M30</f>
        <v>A3 exit 77</v>
      </c>
    </row>
    <row r="32" spans="1:13" s="102" customFormat="1">
      <c r="A32" s="120"/>
      <c r="B32" s="121"/>
      <c r="C32" s="121" t="str">
        <f>'Price guide'!C31</f>
        <v>Kiel</v>
      </c>
      <c r="D32" s="121"/>
      <c r="E32" s="121"/>
      <c r="F32" s="122"/>
      <c r="G32" s="121"/>
      <c r="H32" s="123">
        <f>'Price guide'!J31</f>
        <v>12.016092</v>
      </c>
      <c r="I32" s="123"/>
      <c r="J32" s="125">
        <f>'Price guide'!P$32</f>
        <v>0.19</v>
      </c>
      <c r="K32" s="125"/>
      <c r="L32" s="126"/>
      <c r="M32" s="127" t="str">
        <f>'Price guide'!M31</f>
        <v>Ferry / Færgeområdet</v>
      </c>
    </row>
    <row r="33" spans="1:13" s="102" customFormat="1">
      <c r="A33" s="120"/>
      <c r="B33" s="121"/>
      <c r="C33" s="121" t="str">
        <f>'Price guide'!C32</f>
        <v>Molfsee Syd f. Kiel</v>
      </c>
      <c r="D33" s="121"/>
      <c r="E33" s="121"/>
      <c r="F33" s="122"/>
      <c r="G33" s="121"/>
      <c r="H33" s="123">
        <f>'Price guide'!J32</f>
        <v>12.016092</v>
      </c>
      <c r="I33" s="123"/>
      <c r="J33" s="125">
        <f>'Price guide'!P$32</f>
        <v>0.19</v>
      </c>
      <c r="K33" s="125"/>
      <c r="L33" s="126"/>
      <c r="M33" s="127" t="str">
        <f>'Price guide'!M32</f>
        <v>B4</v>
      </c>
    </row>
    <row r="34" spans="1:13" s="102" customFormat="1">
      <c r="A34" s="120"/>
      <c r="B34" s="121"/>
      <c r="C34" s="121" t="str">
        <f>'Price guide'!C33</f>
        <v>Schopsdorf</v>
      </c>
      <c r="D34" s="121"/>
      <c r="E34" s="121"/>
      <c r="F34" s="122"/>
      <c r="G34" s="121"/>
      <c r="H34" s="123">
        <f>'Price guide'!J33</f>
        <v>11.931412</v>
      </c>
      <c r="I34" s="123"/>
      <c r="J34" s="125">
        <f>'Price guide'!P$32</f>
        <v>0.19</v>
      </c>
      <c r="K34" s="125"/>
      <c r="L34" s="126"/>
      <c r="M34" s="127" t="str">
        <f>'Price guide'!M33</f>
        <v>A2 Berlin-Hannover</v>
      </c>
    </row>
    <row r="35" spans="1:13" s="102" customFormat="1">
      <c r="A35" s="120"/>
      <c r="B35" s="121"/>
      <c r="C35" s="121" t="str">
        <f>'Price guide'!C34</f>
        <v>Reinfeld</v>
      </c>
      <c r="D35" s="121"/>
      <c r="E35" s="121"/>
      <c r="F35" s="122"/>
      <c r="G35" s="121"/>
      <c r="H35" s="123">
        <f>'Price guide'!J34</f>
        <v>11.931412</v>
      </c>
      <c r="I35" s="123"/>
      <c r="J35" s="125">
        <f>'Price guide'!P$32</f>
        <v>0.19</v>
      </c>
      <c r="K35" s="125"/>
      <c r="L35" s="126"/>
      <c r="M35" s="127" t="str">
        <f>'Price guide'!M34</f>
        <v>An der Autobahn nr. 2</v>
      </c>
    </row>
    <row r="36" spans="1:13" s="102" customFormat="1">
      <c r="A36" s="120"/>
      <c r="B36" s="121"/>
      <c r="C36" s="121" t="str">
        <f>'Price guide'!C35</f>
        <v>Agip Holdorf</v>
      </c>
      <c r="D36" s="121"/>
      <c r="E36" s="128"/>
      <c r="F36" s="122"/>
      <c r="G36" s="121"/>
      <c r="H36" s="123">
        <f>'Price guide'!J35</f>
        <v>12.016092</v>
      </c>
      <c r="I36" s="123"/>
      <c r="J36" s="125">
        <f>'Price guide'!P$32</f>
        <v>0.19</v>
      </c>
      <c r="K36" s="125"/>
      <c r="L36" s="126"/>
      <c r="M36" s="127" t="str">
        <f>'Price guide'!M35</f>
        <v xml:space="preserve">Holdorf, Zum Hansa-center 3 </v>
      </c>
    </row>
    <row r="37" spans="1:13" s="102" customFormat="1">
      <c r="A37" s="120" t="s">
        <v>4</v>
      </c>
      <c r="B37" s="121"/>
      <c r="C37" s="121" t="str">
        <f>'Price guide'!C36</f>
        <v>Average</v>
      </c>
      <c r="D37" s="121"/>
      <c r="E37" s="121"/>
      <c r="F37" s="122"/>
      <c r="G37" s="121"/>
      <c r="H37" s="123">
        <f>'Price guide'!I36</f>
        <v>9.7416422764227644</v>
      </c>
      <c r="I37" s="123"/>
      <c r="J37" s="125">
        <f>'Price guide'!P33</f>
        <v>0.23</v>
      </c>
      <c r="K37" s="125"/>
      <c r="L37" s="126"/>
      <c r="M37" s="127"/>
    </row>
    <row r="38" spans="1:13" s="102" customFormat="1">
      <c r="A38" s="120" t="s">
        <v>35</v>
      </c>
      <c r="B38" s="121"/>
      <c r="C38" s="121" t="str">
        <f>'Price guide'!C37</f>
        <v xml:space="preserve">Venlo  </v>
      </c>
      <c r="D38" s="121"/>
      <c r="E38" s="128"/>
      <c r="F38" s="122"/>
      <c r="G38" s="121"/>
      <c r="H38" s="123">
        <f>'Price guide'!I37</f>
        <v>10.119609917355373</v>
      </c>
      <c r="I38" s="123"/>
      <c r="J38" s="125">
        <f>'Price guide'!P$34</f>
        <v>0.21</v>
      </c>
      <c r="K38" s="125"/>
      <c r="L38" s="126"/>
      <c r="M38" s="127" t="str">
        <f>'Price guide'!M37</f>
        <v>A1 close to Venlo</v>
      </c>
    </row>
    <row r="39" spans="1:13" s="102" customFormat="1">
      <c r="A39" s="120"/>
      <c r="B39" s="121"/>
      <c r="C39" s="121" t="str">
        <f>'Price guide'!C38</f>
        <v>Breda Autodieseloil</v>
      </c>
      <c r="D39" s="121"/>
      <c r="E39" s="128"/>
      <c r="F39" s="122"/>
      <c r="G39" s="121"/>
      <c r="H39" s="123">
        <f>'Price guide'!I38</f>
        <v>0</v>
      </c>
      <c r="I39" s="123"/>
      <c r="J39" s="125">
        <f>'Price guide'!P$34</f>
        <v>0.21</v>
      </c>
      <c r="K39" s="125"/>
      <c r="L39" s="126"/>
      <c r="M39" s="127" t="str">
        <f>'Price guide'!M38</f>
        <v>Breda</v>
      </c>
    </row>
    <row r="40" spans="1:13" s="102" customFormat="1">
      <c r="A40" s="120" t="s">
        <v>26</v>
      </c>
      <c r="B40" s="121"/>
      <c r="C40" s="121" t="str">
        <f>'Price guide'!C39</f>
        <v>Average Prices</v>
      </c>
      <c r="D40" s="121"/>
      <c r="E40" s="121"/>
      <c r="F40" s="122"/>
      <c r="G40" s="121"/>
      <c r="H40" s="123">
        <f>'Price guide'!J39</f>
        <v>11.491449335948804</v>
      </c>
      <c r="I40" s="123"/>
      <c r="J40" s="125">
        <f>'Price guide'!P35</f>
        <v>0.27</v>
      </c>
      <c r="K40" s="125"/>
      <c r="L40" s="126"/>
      <c r="M40" s="127" t="s">
        <v>122</v>
      </c>
    </row>
    <row r="41" spans="1:13" s="102" customFormat="1">
      <c r="A41" s="120" t="s">
        <v>38</v>
      </c>
      <c r="B41" s="121"/>
      <c r="C41" s="121" t="str">
        <f>'Price guide'!C40</f>
        <v>General</v>
      </c>
      <c r="D41" s="121"/>
      <c r="E41" s="121"/>
      <c r="F41" s="122"/>
      <c r="G41" s="121"/>
      <c r="H41" s="123">
        <f>'Price guide'!J40</f>
        <v>14.234708000000001</v>
      </c>
      <c r="I41" s="123"/>
      <c r="J41" s="125">
        <f>'Price guide'!P36</f>
        <v>0.22</v>
      </c>
      <c r="K41" s="125"/>
      <c r="L41" s="126"/>
      <c r="M41" s="127" t="s">
        <v>123</v>
      </c>
    </row>
    <row r="42" spans="1:13" s="102" customFormat="1">
      <c r="A42" s="120" t="s">
        <v>111</v>
      </c>
      <c r="B42" s="121"/>
      <c r="C42" s="121" t="str">
        <f>'Price guide'!C41</f>
        <v>General</v>
      </c>
      <c r="D42" s="121"/>
      <c r="E42" s="121"/>
      <c r="F42" s="122"/>
      <c r="G42" s="121"/>
      <c r="H42" s="123">
        <f>'Price guide'!I41</f>
        <v>10.69859512195122</v>
      </c>
      <c r="I42" s="123"/>
      <c r="J42" s="125">
        <f>'Price guide'!P37</f>
        <v>0.23</v>
      </c>
      <c r="K42" s="125"/>
      <c r="L42" s="126"/>
      <c r="M42" s="127"/>
    </row>
    <row r="43" spans="1:13" s="102" customFormat="1">
      <c r="A43" s="120" t="s">
        <v>31</v>
      </c>
      <c r="B43" s="121"/>
      <c r="C43" s="121" t="str">
        <f>'Price guide'!C42</f>
        <v>Average Pumpprice </v>
      </c>
      <c r="D43" s="121"/>
      <c r="E43" s="128"/>
      <c r="F43" s="122"/>
      <c r="G43" s="121"/>
      <c r="H43" s="123">
        <f>'Price guide'!I42</f>
        <v>8.9221447348968752</v>
      </c>
      <c r="I43" s="123"/>
      <c r="J43" s="125">
        <f>'Price guide'!P38</f>
        <v>0.21</v>
      </c>
      <c r="K43" s="125"/>
      <c r="L43" s="126"/>
      <c r="M43" s="127"/>
    </row>
    <row r="44" spans="1:13" s="102" customFormat="1">
      <c r="A44" s="120" t="s">
        <v>82</v>
      </c>
      <c r="B44" s="121"/>
      <c r="C44" s="121" t="str">
        <f>'Price guide'!C43</f>
        <v>list price</v>
      </c>
      <c r="D44" s="121"/>
      <c r="E44" s="128"/>
      <c r="F44" s="122"/>
      <c r="G44" s="121"/>
      <c r="H44" s="123">
        <f>'Price guide'!I43</f>
        <v>9.1816822279582428</v>
      </c>
      <c r="I44" s="123"/>
      <c r="J44" s="125">
        <f>'Price guide'!P39</f>
        <v>0.21</v>
      </c>
      <c r="K44" s="125"/>
      <c r="L44" s="126"/>
      <c r="M44" s="127"/>
    </row>
    <row r="45" spans="1:13" s="102" customFormat="1">
      <c r="A45" s="120" t="s">
        <v>44</v>
      </c>
      <c r="B45" s="121"/>
      <c r="C45" s="121" t="str">
        <f>'Price guide'!C44</f>
        <v xml:space="preserve"> </v>
      </c>
      <c r="D45" s="121"/>
      <c r="E45" s="121"/>
      <c r="F45" s="122"/>
      <c r="G45" s="121"/>
      <c r="H45" s="123">
        <f>'Price guide'!I44</f>
        <v>8.7993565217391314</v>
      </c>
      <c r="I45" s="123"/>
      <c r="J45" s="125">
        <f>'Price guide'!P40</f>
        <v>0.15</v>
      </c>
      <c r="K45" s="125"/>
      <c r="L45" s="126"/>
      <c r="M45" s="127" t="str">
        <f>'Price guide'!M44</f>
        <v>A3 south of  Luxembourg</v>
      </c>
    </row>
    <row r="46" spans="1:13" s="102" customFormat="1">
      <c r="A46" s="120" t="s">
        <v>41</v>
      </c>
      <c r="B46" s="121"/>
      <c r="C46" s="121" t="str">
        <f>'Price guide'!C45</f>
        <v xml:space="preserve">list price  </v>
      </c>
      <c r="D46" s="121"/>
      <c r="E46" s="121"/>
      <c r="F46" s="122"/>
      <c r="G46" s="121"/>
      <c r="H46" s="123">
        <f>'Price guide'!I45</f>
        <v>11.536000000000001</v>
      </c>
      <c r="I46" s="123"/>
      <c r="J46" s="125">
        <f>'Price guide'!P41</f>
        <v>0.25</v>
      </c>
      <c r="K46" s="125"/>
      <c r="L46" s="126"/>
      <c r="M46" s="127"/>
    </row>
    <row r="47" spans="1:13" s="102" customFormat="1">
      <c r="A47" s="120" t="s">
        <v>32</v>
      </c>
      <c r="B47" s="121"/>
      <c r="C47" s="121" t="str">
        <f>'Price guide'!C46</f>
        <v xml:space="preserve">Average  </v>
      </c>
      <c r="D47" s="121"/>
      <c r="E47" s="121"/>
      <c r="F47" s="122"/>
      <c r="G47" s="121"/>
      <c r="H47" s="123">
        <f>'Price guide'!I46</f>
        <v>8.8839238364022872</v>
      </c>
      <c r="I47" s="123"/>
      <c r="J47" s="125">
        <f>'Price guide'!P42</f>
        <v>0.23</v>
      </c>
      <c r="K47" s="125"/>
      <c r="L47" s="126"/>
      <c r="M47" s="127"/>
    </row>
    <row r="48" spans="1:13" s="102" customFormat="1">
      <c r="A48" s="120" t="s">
        <v>75</v>
      </c>
      <c r="B48" s="121"/>
      <c r="C48" s="121" t="str">
        <f>'Price guide'!C47</f>
        <v>Average</v>
      </c>
      <c r="D48" s="121"/>
      <c r="E48" s="121"/>
      <c r="F48" s="122"/>
      <c r="G48" s="121"/>
      <c r="H48" s="123">
        <f>'Price guide'!I47</f>
        <v>9.1134502756702247</v>
      </c>
      <c r="I48" s="123"/>
      <c r="J48" s="125">
        <f>'Price guide'!P43</f>
        <v>0.24</v>
      </c>
      <c r="K48" s="125"/>
      <c r="L48" s="126"/>
      <c r="M48" s="127"/>
    </row>
    <row r="49" spans="1:177" s="102" customFormat="1">
      <c r="A49" s="120" t="str">
        <f>'Price guide'!A48</f>
        <v>Russia</v>
      </c>
      <c r="B49" s="121"/>
      <c r="C49" s="121" t="str">
        <f>'Price guide'!C48</f>
        <v>Pumpprice</v>
      </c>
      <c r="D49" s="121"/>
      <c r="E49" s="121"/>
      <c r="F49" s="122"/>
      <c r="G49" s="121"/>
      <c r="H49" s="123">
        <f>'Price guide'!J48</f>
        <v>6.0105484022802145</v>
      </c>
      <c r="I49" s="123"/>
      <c r="J49" s="125">
        <f>'Price guide'!P44</f>
        <v>0.18</v>
      </c>
      <c r="K49" s="125"/>
      <c r="L49" s="126"/>
      <c r="M49" s="127" t="str">
        <f>'Price guide'!M48</f>
        <v>vat refund not possible</v>
      </c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  <c r="BD49" s="103"/>
      <c r="BE49" s="103"/>
      <c r="BF49" s="103"/>
      <c r="BG49" s="103"/>
      <c r="BH49" s="103"/>
      <c r="BI49" s="103"/>
      <c r="BJ49" s="103"/>
      <c r="BK49" s="103"/>
      <c r="BL49" s="103"/>
      <c r="BM49" s="103"/>
      <c r="BN49" s="103"/>
      <c r="BO49" s="103"/>
      <c r="BP49" s="103"/>
      <c r="BQ49" s="103"/>
      <c r="BR49" s="103"/>
      <c r="BS49" s="103"/>
      <c r="BT49" s="103"/>
      <c r="BU49" s="103"/>
      <c r="BV49" s="103"/>
      <c r="BW49" s="103"/>
      <c r="BX49" s="103"/>
      <c r="BY49" s="103"/>
      <c r="BZ49" s="103"/>
      <c r="CA49" s="103"/>
      <c r="CB49" s="103"/>
      <c r="CC49" s="103"/>
      <c r="CD49" s="103"/>
      <c r="CE49" s="103"/>
      <c r="CF49" s="103"/>
      <c r="CG49" s="103"/>
      <c r="CH49" s="103"/>
      <c r="CI49" s="103"/>
      <c r="CJ49" s="103"/>
      <c r="CK49" s="103"/>
      <c r="CL49" s="103"/>
      <c r="CM49" s="103"/>
      <c r="CN49" s="103"/>
      <c r="CO49" s="103"/>
      <c r="CP49" s="103"/>
      <c r="CQ49" s="103"/>
      <c r="CR49" s="103"/>
      <c r="CS49" s="103"/>
      <c r="CT49" s="103"/>
      <c r="CU49" s="103"/>
      <c r="CV49" s="103"/>
      <c r="CW49" s="103"/>
      <c r="CX49" s="103"/>
      <c r="CY49" s="103"/>
      <c r="CZ49" s="103"/>
      <c r="DA49" s="103"/>
      <c r="DB49" s="103"/>
      <c r="DC49" s="103"/>
      <c r="DD49" s="103"/>
      <c r="DE49" s="103"/>
      <c r="DF49" s="103"/>
      <c r="DG49" s="103"/>
      <c r="DH49" s="103"/>
      <c r="DI49" s="103"/>
      <c r="DJ49" s="103"/>
      <c r="DK49" s="103"/>
      <c r="DL49" s="103"/>
      <c r="DM49" s="103"/>
      <c r="DN49" s="103"/>
      <c r="DO49" s="103"/>
      <c r="DP49" s="103"/>
      <c r="DQ49" s="103"/>
      <c r="DR49" s="103"/>
      <c r="DS49" s="103"/>
      <c r="DT49" s="103"/>
      <c r="DU49" s="103"/>
      <c r="DV49" s="103"/>
      <c r="DW49" s="103"/>
      <c r="DX49" s="103"/>
      <c r="DY49" s="103"/>
      <c r="DZ49" s="103"/>
      <c r="EA49" s="103"/>
      <c r="EB49" s="103"/>
      <c r="EC49" s="103"/>
      <c r="ED49" s="103"/>
      <c r="EE49" s="103"/>
      <c r="EF49" s="103"/>
      <c r="EG49" s="103"/>
      <c r="EH49" s="103"/>
      <c r="EI49" s="103"/>
      <c r="EJ49" s="103"/>
      <c r="EK49" s="103"/>
      <c r="EL49" s="103"/>
      <c r="EM49" s="103"/>
      <c r="EN49" s="103"/>
      <c r="EO49" s="103"/>
      <c r="EP49" s="103"/>
      <c r="EQ49" s="103"/>
      <c r="ER49" s="103"/>
      <c r="ES49" s="103"/>
      <c r="ET49" s="103"/>
      <c r="EU49" s="103"/>
      <c r="EV49" s="103"/>
      <c r="EW49" s="103"/>
      <c r="EX49" s="103"/>
      <c r="EY49" s="103"/>
      <c r="EZ49" s="103"/>
      <c r="FA49" s="103"/>
      <c r="FB49" s="103"/>
      <c r="FC49" s="103"/>
      <c r="FD49" s="103"/>
      <c r="FE49" s="103"/>
      <c r="FF49" s="103"/>
      <c r="FG49" s="103"/>
      <c r="FH49" s="103"/>
      <c r="FI49" s="103"/>
      <c r="FJ49" s="103"/>
      <c r="FK49" s="103"/>
      <c r="FL49" s="103"/>
      <c r="FM49" s="103"/>
      <c r="FN49" s="103"/>
      <c r="FO49" s="103"/>
      <c r="FP49" s="103"/>
      <c r="FQ49" s="103"/>
      <c r="FR49" s="103"/>
      <c r="FS49" s="103"/>
      <c r="FT49" s="103"/>
      <c r="FU49" s="103"/>
    </row>
    <row r="50" spans="1:177" s="102" customFormat="1">
      <c r="A50" s="120" t="s">
        <v>71</v>
      </c>
      <c r="B50" s="121"/>
      <c r="C50" s="121" t="str">
        <f>'Price guide'!C49</f>
        <v>Average</v>
      </c>
      <c r="D50" s="121"/>
      <c r="E50" s="121"/>
      <c r="F50" s="122"/>
      <c r="G50" s="121"/>
      <c r="H50" s="123">
        <f>'Price guide'!J49</f>
        <v>12.390077299258557</v>
      </c>
      <c r="I50" s="123"/>
      <c r="J50" s="125">
        <f>'Price guide'!P45</f>
        <v>0.18</v>
      </c>
      <c r="K50" s="125"/>
      <c r="L50" s="126"/>
      <c r="M50" s="127" t="str">
        <f>'Price guide'!M49</f>
        <v>vat refund not possible</v>
      </c>
    </row>
    <row r="51" spans="1:177" s="102" customFormat="1">
      <c r="A51" s="120" t="s">
        <v>33</v>
      </c>
      <c r="B51" s="121"/>
      <c r="C51" s="121" t="str">
        <f>'Price guide'!C50</f>
        <v>Average</v>
      </c>
      <c r="D51" s="121"/>
      <c r="E51" s="121"/>
      <c r="F51" s="122"/>
      <c r="G51" s="121"/>
      <c r="H51" s="123">
        <f>'Price guide'!I50</f>
        <v>9.7734833333333349</v>
      </c>
      <c r="I51" s="123"/>
      <c r="J51" s="125">
        <f>'Price guide'!P46</f>
        <v>0.2</v>
      </c>
      <c r="K51" s="125"/>
      <c r="L51" s="126"/>
      <c r="M51" s="127"/>
    </row>
    <row r="52" spans="1:177" s="102" customFormat="1">
      <c r="A52" s="120" t="s">
        <v>34</v>
      </c>
      <c r="B52" s="121"/>
      <c r="C52" s="121" t="str">
        <f>'Price guide'!C51</f>
        <v>Average</v>
      </c>
      <c r="D52" s="121"/>
      <c r="E52" s="121"/>
      <c r="F52" s="122"/>
      <c r="G52" s="121"/>
      <c r="H52" s="123">
        <f>'Price guide'!I51</f>
        <v>9.709973333333334</v>
      </c>
      <c r="I52" s="123"/>
      <c r="J52" s="125">
        <f>'Price guide'!P47</f>
        <v>0.2</v>
      </c>
      <c r="K52" s="125"/>
      <c r="L52" s="126"/>
      <c r="M52" s="127"/>
    </row>
    <row r="53" spans="1:177" s="102" customFormat="1">
      <c r="A53" s="120" t="s">
        <v>36</v>
      </c>
      <c r="B53" s="121"/>
      <c r="C53" s="121" t="str">
        <f>'Price guide'!C52</f>
        <v>Briviesca</v>
      </c>
      <c r="D53" s="121"/>
      <c r="E53" s="128"/>
      <c r="F53" s="122"/>
      <c r="G53" s="121"/>
      <c r="H53" s="123">
        <f>'Price guide'!I52</f>
        <v>9.6437223140495867</v>
      </c>
      <c r="I53" s="123"/>
      <c r="J53" s="125">
        <f>'Price guide'!P$48</f>
        <v>0.21</v>
      </c>
      <c r="K53" s="125"/>
      <c r="L53" s="126"/>
      <c r="M53" s="127" t="str">
        <f>'Price guide'!M52</f>
        <v>N-I, km 278, Burgos-Vitoria</v>
      </c>
    </row>
    <row r="54" spans="1:177" s="102" customFormat="1">
      <c r="A54" s="120"/>
      <c r="B54" s="121"/>
      <c r="C54" s="121" t="str">
        <f>'Price guide'!C53</f>
        <v>BP La Junquera</v>
      </c>
      <c r="D54" s="121"/>
      <c r="E54" s="121"/>
      <c r="F54" s="122"/>
      <c r="G54" s="121"/>
      <c r="H54" s="123">
        <f>'Price guide'!I53</f>
        <v>9.559742148760332</v>
      </c>
      <c r="I54" s="123"/>
      <c r="J54" s="125">
        <f>'Price guide'!P$48</f>
        <v>0.21</v>
      </c>
      <c r="K54" s="125"/>
      <c r="L54" s="126"/>
      <c r="M54" s="127" t="str">
        <f>'Price guide'!M53</f>
        <v>N-II, km 775, Gerona - France</v>
      </c>
    </row>
    <row r="55" spans="1:177" s="102" customFormat="1">
      <c r="A55" s="120"/>
      <c r="B55" s="121"/>
      <c r="C55" s="121" t="str">
        <f>'Price guide'!C$54</f>
        <v>IRUN Cepsa</v>
      </c>
      <c r="D55" s="121"/>
      <c r="E55" s="121"/>
      <c r="F55" s="121"/>
      <c r="G55" s="122"/>
      <c r="H55" s="123">
        <f>'Price guide'!I54</f>
        <v>9.2588132231404963</v>
      </c>
      <c r="I55" s="123"/>
      <c r="J55" s="125">
        <f>'Price guide'!P$48</f>
        <v>0.21</v>
      </c>
      <c r="K55" s="125"/>
      <c r="L55" s="126"/>
      <c r="M55" s="127"/>
    </row>
    <row r="56" spans="1:177" s="102" customFormat="1">
      <c r="A56" s="120" t="s">
        <v>40</v>
      </c>
      <c r="B56" s="121"/>
      <c r="C56" s="121" t="str">
        <f>'Price guide'!C55</f>
        <v>list price</v>
      </c>
      <c r="D56" s="121"/>
      <c r="E56" s="128"/>
      <c r="F56" s="122"/>
      <c r="G56" s="121"/>
      <c r="H56" s="123">
        <f>'Price guide'!I55</f>
        <v>11.095517448243857</v>
      </c>
      <c r="I56" s="123"/>
      <c r="J56" s="125">
        <f>'Price guide'!P49</f>
        <v>0.25</v>
      </c>
      <c r="K56" s="125"/>
      <c r="L56" s="126"/>
      <c r="M56" s="127"/>
    </row>
    <row r="57" spans="1:177" s="102" customFormat="1">
      <c r="A57" s="120" t="s">
        <v>72</v>
      </c>
      <c r="B57" s="121"/>
      <c r="C57" s="121" t="str">
        <f>'Price guide'!C56</f>
        <v>Average</v>
      </c>
      <c r="D57" s="121"/>
      <c r="E57" s="128"/>
      <c r="F57" s="122"/>
      <c r="G57" s="121"/>
      <c r="H57" s="123">
        <f>'Price guide'!I56</f>
        <v>12.17804905371324</v>
      </c>
      <c r="I57" s="123"/>
      <c r="J57" s="125">
        <f>'Price guide'!P50</f>
        <v>0.08</v>
      </c>
      <c r="K57" s="125"/>
      <c r="L57" s="126"/>
      <c r="M57" s="127"/>
    </row>
    <row r="58" spans="1:177" s="102" customFormat="1">
      <c r="A58" s="120" t="s">
        <v>21</v>
      </c>
      <c r="B58" s="121"/>
      <c r="C58" s="121" t="str">
        <f>'Price guide'!C57</f>
        <v>Lancaster</v>
      </c>
      <c r="D58" s="121"/>
      <c r="E58" s="121"/>
      <c r="F58" s="122"/>
      <c r="G58" s="121"/>
      <c r="H58" s="123">
        <f>'Price guide'!I57</f>
        <v>12.163712875293355</v>
      </c>
      <c r="I58" s="123"/>
      <c r="J58" s="125">
        <f>'Price guide'!P51</f>
        <v>0.2</v>
      </c>
      <c r="K58" s="125"/>
      <c r="L58" s="129"/>
      <c r="M58" s="127" t="str">
        <f>'Price guide'!M57</f>
        <v>Junction 18/19 M6</v>
      </c>
    </row>
    <row r="59" spans="1:177" s="132" customFormat="1" ht="9">
      <c r="A59" s="149" t="s">
        <v>112</v>
      </c>
      <c r="B59" s="149"/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149"/>
    </row>
    <row r="60" spans="1:177" s="132" customFormat="1" ht="9">
      <c r="F60" s="134"/>
      <c r="H60" s="135"/>
      <c r="I60" s="135"/>
      <c r="J60" s="136"/>
      <c r="K60" s="136"/>
    </row>
    <row r="61" spans="1:177">
      <c r="J61" s="138"/>
      <c r="K61" s="138"/>
    </row>
    <row r="62" spans="1:177">
      <c r="J62" s="138"/>
      <c r="K62" s="138"/>
    </row>
    <row r="63" spans="1:177">
      <c r="J63" s="138"/>
      <c r="K63" s="138"/>
    </row>
  </sheetData>
  <mergeCells count="5">
    <mergeCell ref="F3:H3"/>
    <mergeCell ref="A1:M1"/>
    <mergeCell ref="A2:M2"/>
    <mergeCell ref="A59:M59"/>
    <mergeCell ref="C3:D3"/>
  </mergeCells>
  <phoneticPr fontId="0" type="noConversion"/>
  <conditionalFormatting sqref="A4:M58">
    <cfRule type="expression" dxfId="1" priority="1">
      <formula>MOD(ROW(),2)</formula>
    </cfRule>
  </conditionalFormatting>
  <pageMargins left="0.74803149606299213" right="0.74803149606299213" top="0.98425196850393704" bottom="0.98425196850393704" header="0.51181102362204722" footer="0.51181102362204722"/>
  <pageSetup paperSize="9" scale="1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V63"/>
  <sheetViews>
    <sheetView showGridLines="0" workbookViewId="0">
      <selection activeCell="E48" sqref="E48"/>
    </sheetView>
  </sheetViews>
  <sheetFormatPr defaultRowHeight="12.75"/>
  <cols>
    <col min="1" max="1" width="15.85546875" style="137" bestFit="1" customWidth="1"/>
    <col min="2" max="2" width="0.28515625" style="138" customWidth="1"/>
    <col min="3" max="3" width="19.85546875" style="138" bestFit="1" customWidth="1"/>
    <col min="4" max="4" width="8.28515625" style="138" bestFit="1" customWidth="1"/>
    <col min="5" max="5" width="0.28515625" style="138" customWidth="1"/>
    <col min="6" max="6" width="6.42578125" style="139" bestFit="1" customWidth="1"/>
    <col min="7" max="7" width="1" style="138" bestFit="1" customWidth="1"/>
    <col min="8" max="8" width="6.42578125" style="140" bestFit="1" customWidth="1"/>
    <col min="9" max="9" width="0.28515625" style="141" customWidth="1"/>
    <col min="10" max="10" width="6.140625" style="141" bestFit="1" customWidth="1"/>
    <col min="11" max="11" width="0.7109375" style="138" customWidth="1"/>
    <col min="12" max="12" width="0.28515625" style="138" customWidth="1"/>
    <col min="13" max="13" width="24.85546875" style="138" bestFit="1" customWidth="1"/>
    <col min="14" max="16384" width="9.140625" style="138"/>
  </cols>
  <sheetData>
    <row r="1" spans="1:13" ht="19.5">
      <c r="A1" s="152" t="s">
        <v>166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</row>
    <row r="2" spans="1:13" s="142" customFormat="1" ht="11.25">
      <c r="A2" s="153" t="s">
        <v>147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</row>
    <row r="3" spans="1:13" ht="25.5">
      <c r="A3" s="91" t="s">
        <v>7</v>
      </c>
      <c r="B3" s="91"/>
      <c r="C3" s="151" t="s">
        <v>165</v>
      </c>
      <c r="D3" s="151"/>
      <c r="E3" s="91"/>
      <c r="F3" s="150" t="s">
        <v>108</v>
      </c>
      <c r="G3" s="150"/>
      <c r="H3" s="150"/>
      <c r="I3" s="92"/>
      <c r="J3" s="92" t="s">
        <v>80</v>
      </c>
      <c r="K3" s="92"/>
      <c r="L3" s="92"/>
      <c r="M3" s="91" t="s">
        <v>8</v>
      </c>
    </row>
    <row r="4" spans="1:13" s="102" customFormat="1">
      <c r="A4" s="120" t="s">
        <v>24</v>
      </c>
      <c r="B4" s="121"/>
      <c r="C4" s="121" t="str">
        <f>'Price guide'!C3</f>
        <v>OMV Gries Brennersee</v>
      </c>
      <c r="D4" s="121"/>
      <c r="E4" s="121"/>
      <c r="F4" s="122"/>
      <c r="G4" s="121"/>
      <c r="H4" s="123">
        <f>'Price guide'!H3</f>
        <v>10.505930749999999</v>
      </c>
      <c r="I4" s="124"/>
      <c r="J4" s="125">
        <f>'Price guide'!P$23</f>
        <v>0.2</v>
      </c>
      <c r="K4" s="126"/>
      <c r="L4" s="126"/>
      <c r="M4" s="127" t="str">
        <f>'Price guide'!M3</f>
        <v>E45, exit Brennersee</v>
      </c>
    </row>
    <row r="5" spans="1:13" s="102" customFormat="1">
      <c r="A5" s="120"/>
      <c r="B5" s="121"/>
      <c r="C5" s="121" t="str">
        <f>'Price guide'!C4</f>
        <v>Hart/Villach</v>
      </c>
      <c r="D5" s="121"/>
      <c r="E5" s="121"/>
      <c r="F5" s="122"/>
      <c r="G5" s="121"/>
      <c r="H5" s="123">
        <f>'Price guide'!H4</f>
        <v>10.299787750000002</v>
      </c>
      <c r="I5" s="124"/>
      <c r="J5" s="125">
        <f>'Price guide'!P$23</f>
        <v>0.2</v>
      </c>
      <c r="K5" s="126"/>
      <c r="L5" s="126"/>
      <c r="M5" s="127" t="str">
        <f>'Price guide'!M4</f>
        <v>Arnoldstein-Villach</v>
      </c>
    </row>
    <row r="6" spans="1:13" s="102" customFormat="1" ht="22.5">
      <c r="A6" s="120"/>
      <c r="B6" s="121"/>
      <c r="C6" s="121" t="str">
        <f>'Price guide'!C5</f>
        <v>Eurotruck Niederndorf + others</v>
      </c>
      <c r="D6" s="121"/>
      <c r="E6" s="128"/>
      <c r="F6" s="122"/>
      <c r="G6" s="121"/>
      <c r="H6" s="123">
        <f>'Price guide'!H5</f>
        <v>10.388134750000001</v>
      </c>
      <c r="I6" s="124"/>
      <c r="J6" s="125">
        <f>'Price guide'!P$23</f>
        <v>0.2</v>
      </c>
      <c r="K6" s="126"/>
      <c r="L6" s="126"/>
      <c r="M6" s="130"/>
    </row>
    <row r="7" spans="1:13" s="102" customFormat="1">
      <c r="A7" s="120"/>
      <c r="B7" s="121"/>
      <c r="C7" s="121" t="str">
        <f>'Price guide'!C6</f>
        <v>Agip IBK-Amras</v>
      </c>
      <c r="D7" s="121"/>
      <c r="E7" s="121"/>
      <c r="F7" s="122"/>
      <c r="G7" s="121"/>
      <c r="H7" s="123">
        <f>'Price guide'!H6</f>
        <v>10.299787750000002</v>
      </c>
      <c r="I7" s="124"/>
      <c r="J7" s="125">
        <f>'Price guide'!P$23</f>
        <v>0.2</v>
      </c>
      <c r="K7" s="126"/>
      <c r="L7" s="126"/>
      <c r="M7" s="127"/>
    </row>
    <row r="8" spans="1:13" s="102" customFormat="1">
      <c r="A8" s="120"/>
      <c r="B8" s="121"/>
      <c r="C8" s="121" t="str">
        <f>'Price guide'!C7</f>
        <v>Unterpremstätten</v>
      </c>
      <c r="D8" s="121"/>
      <c r="E8" s="120"/>
      <c r="F8" s="122"/>
      <c r="G8" s="121"/>
      <c r="H8" s="123">
        <f>'Price guide'!H7</f>
        <v>9.710807749999999</v>
      </c>
      <c r="I8" s="124"/>
      <c r="J8" s="125">
        <f>'Price guide'!P$23</f>
        <v>0.2</v>
      </c>
      <c r="K8" s="126"/>
      <c r="L8" s="126"/>
      <c r="M8" s="127"/>
    </row>
    <row r="9" spans="1:13" s="102" customFormat="1">
      <c r="A9" s="120"/>
      <c r="B9" s="121"/>
      <c r="C9" s="121" t="str">
        <f>'Price guide'!C8</f>
        <v>Kufstein</v>
      </c>
      <c r="D9" s="121"/>
      <c r="E9" s="121"/>
      <c r="F9" s="122"/>
      <c r="G9" s="121"/>
      <c r="H9" s="123">
        <f>'Price guide'!H8</f>
        <v>9.8580527500000006</v>
      </c>
      <c r="I9" s="124"/>
      <c r="J9" s="125">
        <f>'Price guide'!P$23</f>
        <v>0.2</v>
      </c>
      <c r="K9" s="126"/>
      <c r="L9" s="126"/>
      <c r="M9" s="127" t="str">
        <f>'Price guide'!M8</f>
        <v>Kiefersfelden-Kufstein</v>
      </c>
    </row>
    <row r="10" spans="1:13" s="102" customFormat="1">
      <c r="A10" s="120" t="s">
        <v>23</v>
      </c>
      <c r="B10" s="121"/>
      <c r="C10" s="121" t="str">
        <f>'Price guide'!C9</f>
        <v>G.&amp;V. / BP list price</v>
      </c>
      <c r="D10" s="121"/>
      <c r="E10" s="128"/>
      <c r="F10" s="122"/>
      <c r="G10" s="121"/>
      <c r="H10" s="123">
        <f>'Price guide'!H9</f>
        <v>10.60164</v>
      </c>
      <c r="I10" s="124"/>
      <c r="J10" s="125">
        <f>'Price guide'!P$24</f>
        <v>0.21</v>
      </c>
      <c r="K10" s="126"/>
      <c r="L10" s="126"/>
      <c r="M10" s="127" t="str">
        <f>'Price guide'!M9</f>
        <v>A1 E19</v>
      </c>
    </row>
    <row r="11" spans="1:13" s="102" customFormat="1" ht="22.5">
      <c r="A11" s="120"/>
      <c r="B11" s="121"/>
      <c r="C11" s="121" t="str">
        <f>'Price guide'!C10</f>
        <v>Poweroil list price</v>
      </c>
      <c r="D11" s="121"/>
      <c r="E11" s="128"/>
      <c r="F11" s="122"/>
      <c r="G11" s="121"/>
      <c r="H11" s="123">
        <f>'Price guide'!H10</f>
        <v>10.60164</v>
      </c>
      <c r="I11" s="124"/>
      <c r="J11" s="125">
        <f>'Price guide'!P$24</f>
        <v>0.21</v>
      </c>
      <c r="K11" s="126"/>
      <c r="L11" s="126"/>
      <c r="M11" s="127" t="str">
        <f>'Price guide'!M10</f>
        <v>E40-A10, exit 10 Beernem, close to Brugge</v>
      </c>
    </row>
    <row r="12" spans="1:13" s="102" customFormat="1">
      <c r="A12" s="120" t="s">
        <v>74</v>
      </c>
      <c r="B12" s="121"/>
      <c r="C12" s="121" t="str">
        <f>'Price guide'!C11</f>
        <v>Average</v>
      </c>
      <c r="D12" s="121"/>
      <c r="E12" s="128"/>
      <c r="F12" s="122"/>
      <c r="G12" s="121"/>
      <c r="H12" s="123">
        <f>'Price guide'!H11</f>
        <v>9.7495794559770932</v>
      </c>
      <c r="I12" s="124"/>
      <c r="J12" s="125">
        <f>'Price guide'!P25</f>
        <v>0.2</v>
      </c>
      <c r="K12" s="126"/>
      <c r="L12" s="126"/>
      <c r="M12" s="127"/>
    </row>
    <row r="13" spans="1:13" s="102" customFormat="1">
      <c r="A13" s="120" t="s">
        <v>63</v>
      </c>
      <c r="B13" s="121"/>
      <c r="C13" s="121" t="str">
        <f>'Price guide'!C12</f>
        <v>Average</v>
      </c>
      <c r="D13" s="121"/>
      <c r="E13" s="121"/>
      <c r="F13" s="122"/>
      <c r="G13" s="121"/>
      <c r="H13" s="123">
        <f>'Price guide'!H12</f>
        <v>9.8167037749852195</v>
      </c>
      <c r="I13" s="124"/>
      <c r="J13" s="125">
        <f>'Price guide'!P26</f>
        <v>0.21</v>
      </c>
      <c r="K13" s="126"/>
      <c r="L13" s="126"/>
      <c r="M13" s="127"/>
    </row>
    <row r="14" spans="1:13" s="102" customFormat="1">
      <c r="A14" s="120" t="s">
        <v>28</v>
      </c>
      <c r="B14" s="121"/>
      <c r="C14" s="121" t="str">
        <f>'Price guide'!C13</f>
        <v>OMV</v>
      </c>
      <c r="D14" s="121"/>
      <c r="E14" s="121"/>
      <c r="F14" s="122"/>
      <c r="G14" s="121"/>
      <c r="H14" s="123">
        <f>'Price guide'!H13</f>
        <v>9.2723696886626215</v>
      </c>
      <c r="I14" s="124"/>
      <c r="J14" s="125">
        <f>'Price guide'!P27</f>
        <v>0.25</v>
      </c>
      <c r="K14" s="126"/>
      <c r="L14" s="126"/>
      <c r="M14" s="127" t="str">
        <f>'Price guide'!M13</f>
        <v>vat refund not possible</v>
      </c>
    </row>
    <row r="15" spans="1:13" s="102" customFormat="1">
      <c r="A15" s="120" t="s">
        <v>39</v>
      </c>
      <c r="B15" s="121"/>
      <c r="C15" s="121" t="str">
        <f>'Price guide'!C14</f>
        <v xml:space="preserve">list price  </v>
      </c>
      <c r="D15" s="121" t="s">
        <v>100</v>
      </c>
      <c r="E15" s="121"/>
      <c r="F15" s="122">
        <f>'Price guide'!K14</f>
        <v>9.2240000000000002</v>
      </c>
      <c r="G15" s="121" t="s">
        <v>56</v>
      </c>
      <c r="H15" s="123">
        <f>'Price guide'!H14</f>
        <v>10.920542574575862</v>
      </c>
      <c r="I15" s="124"/>
      <c r="J15" s="125">
        <f>'Price guide'!P28</f>
        <v>0.25</v>
      </c>
      <c r="K15" s="126"/>
      <c r="L15" s="126"/>
      <c r="M15" s="127"/>
    </row>
    <row r="16" spans="1:13" s="102" customFormat="1">
      <c r="A16" s="120" t="s">
        <v>30</v>
      </c>
      <c r="B16" s="121"/>
      <c r="C16" s="121" t="str">
        <f>'Price guide'!C15</f>
        <v xml:space="preserve">list price  </v>
      </c>
      <c r="D16" s="121"/>
      <c r="E16" s="128"/>
      <c r="F16" s="122"/>
      <c r="G16" s="121"/>
      <c r="H16" s="123">
        <f>'Price guide'!H15</f>
        <v>9.8654150000000005</v>
      </c>
      <c r="I16" s="124"/>
      <c r="J16" s="125">
        <f>'Price guide'!P29</f>
        <v>0.2</v>
      </c>
      <c r="K16" s="126"/>
      <c r="L16" s="126"/>
      <c r="M16" s="127" t="str">
        <f>'Price guide'!M15</f>
        <v xml:space="preserve"> </v>
      </c>
    </row>
    <row r="17" spans="1:13" s="102" customFormat="1">
      <c r="A17" s="120" t="s">
        <v>9</v>
      </c>
      <c r="B17" s="121"/>
      <c r="C17" s="121" t="str">
        <f>'Price guide'!C16</f>
        <v>St. Priest Truckstop</v>
      </c>
      <c r="D17" s="121"/>
      <c r="E17" s="121"/>
      <c r="F17" s="122"/>
      <c r="G17" s="121"/>
      <c r="H17" s="123">
        <f>'Price guide'!H16</f>
        <v>9.8910228260869566</v>
      </c>
      <c r="I17" s="124"/>
      <c r="J17" s="131">
        <f>'Price guide'!P$31</f>
        <v>0.19600000000000001</v>
      </c>
      <c r="K17" s="129"/>
      <c r="L17" s="129"/>
      <c r="M17" s="127" t="str">
        <f>'Price guide'!M16</f>
        <v>A43 (N518)</v>
      </c>
    </row>
    <row r="18" spans="1:13" s="102" customFormat="1">
      <c r="A18" s="120"/>
      <c r="B18" s="121"/>
      <c r="C18" s="121" t="str">
        <f>'Price guide'!C17</f>
        <v>Macon BP</v>
      </c>
      <c r="D18" s="121"/>
      <c r="E18" s="121"/>
      <c r="F18" s="122"/>
      <c r="G18" s="121"/>
      <c r="H18" s="123">
        <f>'Price guide'!H17</f>
        <v>9.8910228260869566</v>
      </c>
      <c r="I18" s="124"/>
      <c r="J18" s="131">
        <f>'Price guide'!P$31</f>
        <v>0.19600000000000001</v>
      </c>
      <c r="K18" s="129"/>
      <c r="L18" s="129"/>
      <c r="M18" s="127" t="str">
        <f>'Price guide'!M17</f>
        <v>A6 Exit Macon N.&gt; Lyon</v>
      </c>
    </row>
    <row r="19" spans="1:13" s="102" customFormat="1">
      <c r="A19" s="120"/>
      <c r="B19" s="121"/>
      <c r="C19" s="121" t="str">
        <f>'Price guide'!C18</f>
        <v>Le Havre</v>
      </c>
      <c r="D19" s="121"/>
      <c r="E19" s="121"/>
      <c r="F19" s="122"/>
      <c r="G19" s="121"/>
      <c r="H19" s="123">
        <f>'Price guide'!H18</f>
        <v>9.846701588628763</v>
      </c>
      <c r="I19" s="124"/>
      <c r="J19" s="131">
        <f>'Price guide'!P$31</f>
        <v>0.19600000000000001</v>
      </c>
      <c r="K19" s="129"/>
      <c r="L19" s="129"/>
      <c r="M19" s="127" t="str">
        <f>'Price guide'!M18</f>
        <v>Le Havre Port</v>
      </c>
    </row>
    <row r="20" spans="1:13" s="102" customFormat="1">
      <c r="A20" s="120"/>
      <c r="B20" s="121"/>
      <c r="C20" s="121" t="str">
        <f>'Price guide'!C19</f>
        <v>ROYE BP Truckstop</v>
      </c>
      <c r="D20" s="121"/>
      <c r="E20" s="121"/>
      <c r="F20" s="122"/>
      <c r="G20" s="121"/>
      <c r="H20" s="123">
        <f>'Price guide'!H19</f>
        <v>9.8910228260869566</v>
      </c>
      <c r="I20" s="124"/>
      <c r="J20" s="131">
        <f>'Price guide'!P$31</f>
        <v>0.19600000000000001</v>
      </c>
      <c r="K20" s="129"/>
      <c r="L20" s="129"/>
      <c r="M20" s="127" t="str">
        <f>'Price guide'!M19</f>
        <v>A1Lille/Paris</v>
      </c>
    </row>
    <row r="21" spans="1:13" s="102" customFormat="1">
      <c r="A21" s="120"/>
      <c r="B21" s="121"/>
      <c r="C21" s="121" t="str">
        <f>'Price guide'!C20</f>
        <v>Calais</v>
      </c>
      <c r="D21" s="121"/>
      <c r="E21" s="121"/>
      <c r="F21" s="122"/>
      <c r="G21" s="121"/>
      <c r="H21" s="123">
        <f>'Price guide'!H20</f>
        <v>10.038760284280936</v>
      </c>
      <c r="I21" s="124"/>
      <c r="J21" s="131">
        <f>'Price guide'!P$31</f>
        <v>0.19600000000000001</v>
      </c>
      <c r="K21" s="129"/>
      <c r="L21" s="129"/>
      <c r="M21" s="127"/>
    </row>
    <row r="22" spans="1:13" s="102" customFormat="1">
      <c r="A22" s="120" t="s">
        <v>11</v>
      </c>
      <c r="B22" s="121"/>
      <c r="C22" s="121" t="str">
        <f>'Price guide'!C21</f>
        <v xml:space="preserve">Aral Bockel/Gyhum </v>
      </c>
      <c r="D22" s="121"/>
      <c r="E22" s="121"/>
      <c r="F22" s="122"/>
      <c r="G22" s="121"/>
      <c r="H22" s="123">
        <f>'Price guide'!H21</f>
        <v>10.460581764705882</v>
      </c>
      <c r="I22" s="124"/>
      <c r="J22" s="125">
        <f>'Price guide'!P$32</f>
        <v>0.19</v>
      </c>
      <c r="K22" s="126"/>
      <c r="L22" s="126"/>
      <c r="M22" s="127" t="str">
        <f>'Price guide'!M21</f>
        <v>A1 North of Bremen exit 49</v>
      </c>
    </row>
    <row r="23" spans="1:13" s="102" customFormat="1">
      <c r="A23" s="120"/>
      <c r="B23" s="121"/>
      <c r="C23" s="121" t="str">
        <f>'Price guide'!C22</f>
        <v>Ilsfeld Truckst.</v>
      </c>
      <c r="D23" s="121"/>
      <c r="E23" s="121"/>
      <c r="F23" s="122"/>
      <c r="G23" s="121"/>
      <c r="H23" s="123">
        <f>'Price guide'!H22</f>
        <v>10.460581764705882</v>
      </c>
      <c r="I23" s="124"/>
      <c r="J23" s="125">
        <f>'Price guide'!P$32</f>
        <v>0.19</v>
      </c>
      <c r="K23" s="126"/>
      <c r="L23" s="126"/>
      <c r="M23" s="127" t="str">
        <f>'Price guide'!M22</f>
        <v>A81 exit 12 Ilsfeld</v>
      </c>
    </row>
    <row r="24" spans="1:13" s="102" customFormat="1">
      <c r="A24" s="120"/>
      <c r="B24" s="121"/>
      <c r="C24" s="121" t="str">
        <f>'Price guide'!C23</f>
        <v>Bockenem</v>
      </c>
      <c r="D24" s="121"/>
      <c r="E24" s="121"/>
      <c r="F24" s="122"/>
      <c r="G24" s="121"/>
      <c r="H24" s="123">
        <f>'Price guide'!H23</f>
        <v>10.460581764705882</v>
      </c>
      <c r="I24" s="124"/>
      <c r="J24" s="125">
        <f>'Price guide'!P$32</f>
        <v>0.19</v>
      </c>
      <c r="K24" s="126"/>
      <c r="L24" s="126"/>
      <c r="M24" s="127" t="str">
        <f>'Price guide'!M23</f>
        <v xml:space="preserve">A7 exit 65 </v>
      </c>
    </row>
    <row r="25" spans="1:13" s="102" customFormat="1">
      <c r="A25" s="120"/>
      <c r="B25" s="121"/>
      <c r="C25" s="121" t="str">
        <f>'Price guide'!C24</f>
        <v>Köln Truckstop</v>
      </c>
      <c r="D25" s="121"/>
      <c r="E25" s="121"/>
      <c r="F25" s="122"/>
      <c r="G25" s="121"/>
      <c r="H25" s="123">
        <f>'Price guide'!H24</f>
        <v>10.60906411764706</v>
      </c>
      <c r="I25" s="124"/>
      <c r="J25" s="125">
        <f>'Price guide'!P$32</f>
        <v>0.19</v>
      </c>
      <c r="K25" s="126"/>
      <c r="L25" s="126"/>
      <c r="M25" s="127" t="str">
        <f>'Price guide'!M24</f>
        <v>A1/E31 exit Bickendorf - Köln</v>
      </c>
    </row>
    <row r="26" spans="1:13" s="102" customFormat="1">
      <c r="A26" s="120"/>
      <c r="B26" s="121"/>
      <c r="C26" s="121" t="str">
        <f>'Price guide'!C25</f>
        <v>Vogelsdorf Aral</v>
      </c>
      <c r="D26" s="121"/>
      <c r="E26" s="121"/>
      <c r="F26" s="122"/>
      <c r="G26" s="121"/>
      <c r="H26" s="123">
        <f>'Price guide'!H25</f>
        <v>10.460581764705882</v>
      </c>
      <c r="I26" s="124"/>
      <c r="J26" s="125">
        <f>'Price guide'!P$32</f>
        <v>0.19</v>
      </c>
      <c r="K26" s="126"/>
      <c r="L26" s="126"/>
      <c r="M26" s="127" t="str">
        <f>'Price guide'!M25</f>
        <v xml:space="preserve">A10 exit 25 Berlin-Hellersdorf </v>
      </c>
    </row>
    <row r="27" spans="1:13" s="102" customFormat="1">
      <c r="A27" s="120"/>
      <c r="B27" s="121"/>
      <c r="C27" s="121" t="str">
        <f>'Price guide'!C26</f>
        <v>Zorbau</v>
      </c>
      <c r="D27" s="121"/>
      <c r="E27" s="121"/>
      <c r="F27" s="122"/>
      <c r="G27" s="121"/>
      <c r="H27" s="123">
        <f>'Price guide'!H26</f>
        <v>10.460581764705882</v>
      </c>
      <c r="I27" s="124"/>
      <c r="J27" s="125">
        <f>'Price guide'!P$32</f>
        <v>0.19</v>
      </c>
      <c r="K27" s="126"/>
      <c r="L27" s="126"/>
      <c r="M27" s="127" t="str">
        <f>'Price guide'!M26</f>
        <v>A9 exit 20 Weissenfels-Zorbau</v>
      </c>
    </row>
    <row r="28" spans="1:13" s="102" customFormat="1">
      <c r="A28" s="120"/>
      <c r="B28" s="121"/>
      <c r="C28" s="121" t="str">
        <f>'Price guide'!C27</f>
        <v>Farhbinde</v>
      </c>
      <c r="D28" s="121"/>
      <c r="E28" s="121"/>
      <c r="F28" s="122"/>
      <c r="G28" s="121"/>
      <c r="H28" s="123">
        <f>'Price guide'!H27</f>
        <v>10.460581764705882</v>
      </c>
      <c r="I28" s="124"/>
      <c r="J28" s="125">
        <f>'Price guide'!P$32</f>
        <v>0.19</v>
      </c>
      <c r="K28" s="126"/>
      <c r="L28" s="126"/>
      <c r="M28" s="127" t="str">
        <f>'Price guide'!M27</f>
        <v>A24 exit 12 (Schwerin)</v>
      </c>
    </row>
    <row r="29" spans="1:13" s="102" customFormat="1">
      <c r="A29" s="120"/>
      <c r="B29" s="121"/>
      <c r="C29" s="121" t="str">
        <f>'Price guide'!C28</f>
        <v>Schwarmstedt</v>
      </c>
      <c r="D29" s="121"/>
      <c r="E29" s="121"/>
      <c r="F29" s="122"/>
      <c r="G29" s="121"/>
      <c r="H29" s="123">
        <f>'Price guide'!H28</f>
        <v>10.460581764705882</v>
      </c>
      <c r="I29" s="124"/>
      <c r="J29" s="125">
        <f>'Price guide'!P$32</f>
        <v>0.19</v>
      </c>
      <c r="K29" s="126"/>
      <c r="L29" s="126"/>
      <c r="M29" s="127" t="str">
        <f>'Price guide'!M28</f>
        <v>A7, An der Autobahn 1</v>
      </c>
    </row>
    <row r="30" spans="1:13" s="102" customFormat="1">
      <c r="A30" s="120"/>
      <c r="B30" s="121"/>
      <c r="C30" s="121" t="str">
        <f>'Price guide'!C29</f>
        <v>Regensburg Truckstop</v>
      </c>
      <c r="D30" s="121"/>
      <c r="E30" s="121"/>
      <c r="F30" s="122"/>
      <c r="G30" s="121"/>
      <c r="H30" s="123">
        <f>'Price guide'!H29</f>
        <v>10.460581764705882</v>
      </c>
      <c r="I30" s="124"/>
      <c r="J30" s="125">
        <f>'Price guide'!P$32</f>
        <v>0.19</v>
      </c>
      <c r="K30" s="126"/>
      <c r="L30" s="126"/>
      <c r="M30" s="127" t="str">
        <f>'Price guide'!M29</f>
        <v>B15/E56 exit 101 Regensburg</v>
      </c>
    </row>
    <row r="31" spans="1:13" s="102" customFormat="1">
      <c r="A31" s="120"/>
      <c r="B31" s="121"/>
      <c r="C31" s="121" t="str">
        <f>'Price guide'!C30</f>
        <v>Schlüsselfeld</v>
      </c>
      <c r="D31" s="121"/>
      <c r="E31" s="121"/>
      <c r="F31" s="122"/>
      <c r="G31" s="121"/>
      <c r="H31" s="123">
        <f>'Price guide'!H30</f>
        <v>10.53482294117647</v>
      </c>
      <c r="I31" s="124"/>
      <c r="J31" s="125">
        <f>'Price guide'!P$32</f>
        <v>0.19</v>
      </c>
      <c r="K31" s="126"/>
      <c r="L31" s="126"/>
      <c r="M31" s="127" t="str">
        <f>'Price guide'!M30</f>
        <v>A3 exit 77</v>
      </c>
    </row>
    <row r="32" spans="1:13" s="102" customFormat="1">
      <c r="A32" s="120"/>
      <c r="B32" s="121"/>
      <c r="C32" s="121" t="str">
        <f>'Price guide'!C31</f>
        <v>Kiel</v>
      </c>
      <c r="D32" s="121"/>
      <c r="E32" s="121"/>
      <c r="F32" s="122"/>
      <c r="G32" s="121"/>
      <c r="H32" s="123">
        <f>'Price guide'!H31</f>
        <v>10.53482294117647</v>
      </c>
      <c r="I32" s="124"/>
      <c r="J32" s="125">
        <f>'Price guide'!P$32</f>
        <v>0.19</v>
      </c>
      <c r="K32" s="126"/>
      <c r="L32" s="126"/>
      <c r="M32" s="127" t="str">
        <f>'Price guide'!M31</f>
        <v>Ferry / Færgeområdet</v>
      </c>
    </row>
    <row r="33" spans="1:13" s="102" customFormat="1">
      <c r="A33" s="120"/>
      <c r="B33" s="121"/>
      <c r="C33" s="121" t="str">
        <f>'Price guide'!C32</f>
        <v>Molfsee Syd f. Kiel</v>
      </c>
      <c r="D33" s="121"/>
      <c r="E33" s="121"/>
      <c r="F33" s="122"/>
      <c r="G33" s="121"/>
      <c r="H33" s="123">
        <f>'Price guide'!H32</f>
        <v>10.53482294117647</v>
      </c>
      <c r="I33" s="124"/>
      <c r="J33" s="125">
        <f>'Price guide'!P$32</f>
        <v>0.19</v>
      </c>
      <c r="K33" s="126"/>
      <c r="L33" s="126"/>
      <c r="M33" s="127" t="str">
        <f>'Price guide'!M32</f>
        <v>B4</v>
      </c>
    </row>
    <row r="34" spans="1:13" s="102" customFormat="1">
      <c r="A34" s="120"/>
      <c r="B34" s="121"/>
      <c r="C34" s="121" t="str">
        <f>'Price guide'!C33</f>
        <v>Schopsdorf</v>
      </c>
      <c r="D34" s="121"/>
      <c r="E34" s="121"/>
      <c r="F34" s="122"/>
      <c r="G34" s="121"/>
      <c r="H34" s="123">
        <f>'Price guide'!H33</f>
        <v>10.460581764705882</v>
      </c>
      <c r="I34" s="124"/>
      <c r="J34" s="125">
        <f>'Price guide'!P$32</f>
        <v>0.19</v>
      </c>
      <c r="K34" s="126"/>
      <c r="L34" s="126"/>
      <c r="M34" s="127" t="str">
        <f>'Price guide'!M33</f>
        <v>A2 Berlin-Hannover</v>
      </c>
    </row>
    <row r="35" spans="1:13" s="102" customFormat="1">
      <c r="A35" s="120"/>
      <c r="B35" s="121"/>
      <c r="C35" s="121" t="str">
        <f>'Price guide'!C34</f>
        <v>Reinfeld</v>
      </c>
      <c r="D35" s="121"/>
      <c r="E35" s="121"/>
      <c r="F35" s="122"/>
      <c r="G35" s="121"/>
      <c r="H35" s="123">
        <f>'Price guide'!H34</f>
        <v>10.460581764705882</v>
      </c>
      <c r="I35" s="124"/>
      <c r="J35" s="125">
        <f>'Price guide'!P$32</f>
        <v>0.19</v>
      </c>
      <c r="K35" s="126"/>
      <c r="L35" s="126"/>
      <c r="M35" s="127" t="str">
        <f>'Price guide'!M34</f>
        <v>An der Autobahn nr. 2</v>
      </c>
    </row>
    <row r="36" spans="1:13" s="102" customFormat="1">
      <c r="A36" s="120"/>
      <c r="B36" s="121"/>
      <c r="C36" s="121" t="str">
        <f>'Price guide'!C35</f>
        <v>Agip Holdorf</v>
      </c>
      <c r="D36" s="121"/>
      <c r="E36" s="128"/>
      <c r="F36" s="122"/>
      <c r="G36" s="121"/>
      <c r="H36" s="123">
        <f>'Price guide'!H35</f>
        <v>10.53482294117647</v>
      </c>
      <c r="I36" s="124"/>
      <c r="J36" s="125">
        <f>'Price guide'!P$32</f>
        <v>0.19</v>
      </c>
      <c r="K36" s="126"/>
      <c r="L36" s="126"/>
      <c r="M36" s="127" t="str">
        <f>'Price guide'!M35</f>
        <v xml:space="preserve">Holdorf, Zum Hansa-center 3 </v>
      </c>
    </row>
    <row r="37" spans="1:13" s="102" customFormat="1">
      <c r="A37" s="120" t="s">
        <v>4</v>
      </c>
      <c r="B37" s="121"/>
      <c r="C37" s="121" t="str">
        <f>'Price guide'!C36</f>
        <v>Average</v>
      </c>
      <c r="D37" s="121"/>
      <c r="E37" s="121"/>
      <c r="F37" s="122"/>
      <c r="G37" s="121"/>
      <c r="H37" s="123">
        <f>'Price guide'!H36</f>
        <v>10.163496341463414</v>
      </c>
      <c r="I37" s="124"/>
      <c r="J37" s="125">
        <f>'Price guide'!P33</f>
        <v>0.23</v>
      </c>
      <c r="K37" s="126"/>
      <c r="L37" s="126"/>
      <c r="M37" s="127"/>
    </row>
    <row r="38" spans="1:13" s="102" customFormat="1">
      <c r="A38" s="120" t="s">
        <v>35</v>
      </c>
      <c r="B38" s="121"/>
      <c r="C38" s="121" t="str">
        <f>'Price guide'!C37</f>
        <v xml:space="preserve">Venlo  </v>
      </c>
      <c r="D38" s="121"/>
      <c r="E38" s="128"/>
      <c r="F38" s="122"/>
      <c r="G38" s="121"/>
      <c r="H38" s="123">
        <f>'Price guide'!H37</f>
        <v>10.557831570247934</v>
      </c>
      <c r="I38" s="124"/>
      <c r="J38" s="125">
        <f>'Price guide'!P$34</f>
        <v>0.21</v>
      </c>
      <c r="K38" s="126"/>
      <c r="L38" s="126"/>
      <c r="M38" s="127" t="str">
        <f>'Price guide'!M37</f>
        <v>A1 close to Venlo</v>
      </c>
    </row>
    <row r="39" spans="1:13" s="102" customFormat="1">
      <c r="A39" s="120"/>
      <c r="B39" s="121"/>
      <c r="C39" s="121" t="str">
        <f>'Price guide'!C38</f>
        <v>Breda Autodieseloil</v>
      </c>
      <c r="D39" s="121"/>
      <c r="E39" s="128"/>
      <c r="F39" s="122"/>
      <c r="G39" s="121"/>
      <c r="H39" s="123">
        <f>'Price guide'!H38</f>
        <v>0</v>
      </c>
      <c r="I39" s="124"/>
      <c r="J39" s="125">
        <f>'Price guide'!P$34</f>
        <v>0.21</v>
      </c>
      <c r="K39" s="126"/>
      <c r="L39" s="126"/>
      <c r="M39" s="127" t="str">
        <f>'Price guide'!M38</f>
        <v>Breda</v>
      </c>
    </row>
    <row r="40" spans="1:13" s="102" customFormat="1">
      <c r="A40" s="120" t="s">
        <v>26</v>
      </c>
      <c r="B40" s="121"/>
      <c r="C40" s="121" t="str">
        <f>'Price guide'!C39</f>
        <v>Average Prices</v>
      </c>
      <c r="D40" s="121"/>
      <c r="E40" s="121"/>
      <c r="F40" s="122"/>
      <c r="G40" s="121"/>
      <c r="H40" s="123">
        <f>'Price guide'!H39</f>
        <v>9.4402184275314287</v>
      </c>
      <c r="I40" s="124"/>
      <c r="J40" s="125">
        <f>'Price guide'!P35</f>
        <v>0.27</v>
      </c>
      <c r="K40" s="126"/>
      <c r="L40" s="126"/>
      <c r="M40" s="127"/>
    </row>
    <row r="41" spans="1:13" s="102" customFormat="1">
      <c r="A41" s="120" t="s">
        <v>38</v>
      </c>
      <c r="B41" s="121"/>
      <c r="C41" s="121" t="str">
        <f>'Price guide'!C40</f>
        <v>General</v>
      </c>
      <c r="D41" s="121"/>
      <c r="E41" s="121"/>
      <c r="F41" s="122"/>
      <c r="G41" s="121"/>
      <c r="H41" s="123">
        <f>'Price guide'!H40</f>
        <v>12.173057950819672</v>
      </c>
      <c r="I41" s="124"/>
      <c r="J41" s="125">
        <f>'Price guide'!P36</f>
        <v>0.22</v>
      </c>
      <c r="K41" s="126"/>
      <c r="L41" s="126"/>
      <c r="M41" s="127" t="str">
        <f>'Price guide'!M40</f>
        <v>A1 after Milan</v>
      </c>
    </row>
    <row r="42" spans="1:13" s="102" customFormat="1">
      <c r="A42" s="120" t="s">
        <v>111</v>
      </c>
      <c r="B42" s="121"/>
      <c r="C42" s="121" t="str">
        <f>'Price guide'!C41</f>
        <v>General</v>
      </c>
      <c r="D42" s="121"/>
      <c r="E42" s="121"/>
      <c r="F42" s="122"/>
      <c r="G42" s="121"/>
      <c r="H42" s="123">
        <f>'Price guide'!H41</f>
        <v>11.161889268292683</v>
      </c>
      <c r="I42" s="124"/>
      <c r="J42" s="125">
        <f>'Price guide'!P37</f>
        <v>0.23</v>
      </c>
      <c r="K42" s="126"/>
      <c r="L42" s="126"/>
      <c r="M42" s="127"/>
    </row>
    <row r="43" spans="1:13" s="102" customFormat="1">
      <c r="A43" s="120" t="s">
        <v>31</v>
      </c>
      <c r="B43" s="121"/>
      <c r="C43" s="121" t="str">
        <f>'Price guide'!C42</f>
        <v>Average Pumpprice </v>
      </c>
      <c r="D43" s="121"/>
      <c r="E43" s="128"/>
      <c r="F43" s="122"/>
      <c r="G43" s="121"/>
      <c r="H43" s="123">
        <f>'Price guide'!H42</f>
        <v>9.3085111111706915</v>
      </c>
      <c r="I43" s="124"/>
      <c r="J43" s="125">
        <f>'Price guide'!P38</f>
        <v>0.21</v>
      </c>
      <c r="K43" s="126"/>
      <c r="L43" s="126"/>
      <c r="M43" s="127"/>
    </row>
    <row r="44" spans="1:13" s="102" customFormat="1">
      <c r="A44" s="120" t="s">
        <v>82</v>
      </c>
      <c r="B44" s="121"/>
      <c r="C44" s="121" t="str">
        <f>'Price guide'!C43</f>
        <v>list price</v>
      </c>
      <c r="D44" s="121"/>
      <c r="E44" s="128"/>
      <c r="F44" s="122"/>
      <c r="G44" s="121"/>
      <c r="H44" s="123">
        <f>'Price guide'!H43</f>
        <v>9.5792876687934196</v>
      </c>
      <c r="I44" s="124"/>
      <c r="J44" s="125">
        <f>'Price guide'!P39</f>
        <v>0.21</v>
      </c>
      <c r="K44" s="126"/>
      <c r="L44" s="126"/>
      <c r="M44" s="127"/>
    </row>
    <row r="45" spans="1:13" s="102" customFormat="1">
      <c r="A45" s="120" t="s">
        <v>44</v>
      </c>
      <c r="B45" s="121"/>
      <c r="C45" s="121" t="str">
        <f>'Price guide'!C44</f>
        <v xml:space="preserve"> </v>
      </c>
      <c r="D45" s="121"/>
      <c r="E45" s="121"/>
      <c r="F45" s="122"/>
      <c r="G45" s="121"/>
      <c r="H45" s="123">
        <f>'Price guide'!H44</f>
        <v>9.1804056521739152</v>
      </c>
      <c r="I45" s="124"/>
      <c r="J45" s="125">
        <f>'Price guide'!P40</f>
        <v>0.15</v>
      </c>
      <c r="K45" s="126"/>
      <c r="L45" s="126"/>
      <c r="M45" s="127" t="str">
        <f>'Price guide'!M44</f>
        <v>A3 south of  Luxembourg</v>
      </c>
    </row>
    <row r="46" spans="1:13" s="102" customFormat="1">
      <c r="A46" s="120" t="s">
        <v>41</v>
      </c>
      <c r="B46" s="121"/>
      <c r="C46" s="121" t="str">
        <f>'Price guide'!C45</f>
        <v xml:space="preserve">list price  </v>
      </c>
      <c r="D46" s="121" t="s">
        <v>101</v>
      </c>
      <c r="E46" s="121"/>
      <c r="F46" s="122">
        <f>'Price guide'!K45</f>
        <v>11.536</v>
      </c>
      <c r="G46" s="121" t="s">
        <v>56</v>
      </c>
      <c r="H46" s="123">
        <f>'Price guide'!H45</f>
        <v>12.035557298063297</v>
      </c>
      <c r="I46" s="124"/>
      <c r="J46" s="125">
        <f>'Price guide'!P41</f>
        <v>0.25</v>
      </c>
      <c r="K46" s="126"/>
      <c r="L46" s="126"/>
      <c r="M46" s="127"/>
    </row>
    <row r="47" spans="1:13" s="102" customFormat="1">
      <c r="A47" s="120" t="s">
        <v>32</v>
      </c>
      <c r="B47" s="121"/>
      <c r="C47" s="121" t="str">
        <f>'Price guide'!C46</f>
        <v xml:space="preserve">Average  </v>
      </c>
      <c r="D47" s="121" t="s">
        <v>102</v>
      </c>
      <c r="E47" s="121"/>
      <c r="F47" s="122">
        <f>'Price guide'!K46</f>
        <v>4.4390243902439028</v>
      </c>
      <c r="G47" s="121" t="s">
        <v>56</v>
      </c>
      <c r="H47" s="123">
        <f>'Price guide'!H46</f>
        <v>9.2686350870882475</v>
      </c>
      <c r="I47" s="124"/>
      <c r="J47" s="125">
        <f>'Price guide'!P42</f>
        <v>0.23</v>
      </c>
      <c r="K47" s="126"/>
      <c r="L47" s="126"/>
      <c r="M47" s="127"/>
    </row>
    <row r="48" spans="1:13" s="102" customFormat="1">
      <c r="A48" s="120" t="s">
        <v>75</v>
      </c>
      <c r="B48" s="121"/>
      <c r="C48" s="121" t="str">
        <f>'Price guide'!C47</f>
        <v>Average</v>
      </c>
      <c r="D48" s="121"/>
      <c r="E48" s="121"/>
      <c r="F48" s="122"/>
      <c r="G48" s="121"/>
      <c r="H48" s="123">
        <f>'Price guide'!H47</f>
        <v>9.508100986119949</v>
      </c>
      <c r="I48" s="124"/>
      <c r="J48" s="125">
        <f>'Price guide'!P43</f>
        <v>0.24</v>
      </c>
      <c r="K48" s="126"/>
      <c r="L48" s="126"/>
      <c r="M48" s="127"/>
    </row>
    <row r="49" spans="1:178" s="102" customFormat="1">
      <c r="A49" s="120" t="str">
        <f>'Price guide'!A48</f>
        <v>Russia</v>
      </c>
      <c r="B49" s="121"/>
      <c r="C49" s="121" t="str">
        <f>'Price guide'!C48</f>
        <v>Pumpprice</v>
      </c>
      <c r="D49" s="121"/>
      <c r="E49" s="121"/>
      <c r="F49" s="122"/>
      <c r="G49" s="121"/>
      <c r="H49" s="123">
        <f>'Price guide'!H48</f>
        <v>6.2708304168192033</v>
      </c>
      <c r="I49" s="124"/>
      <c r="J49" s="125">
        <f>'Price guide'!P44</f>
        <v>0.18</v>
      </c>
      <c r="K49" s="126"/>
      <c r="L49" s="126"/>
      <c r="M49" s="127" t="str">
        <f>'Price guide'!M48</f>
        <v>vat refund not possible</v>
      </c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  <c r="BD49" s="103"/>
      <c r="BE49" s="103"/>
      <c r="BF49" s="103"/>
      <c r="BG49" s="103"/>
      <c r="BH49" s="103"/>
      <c r="BI49" s="103"/>
      <c r="BJ49" s="103"/>
      <c r="BK49" s="103"/>
      <c r="BL49" s="103"/>
      <c r="BM49" s="103"/>
      <c r="BN49" s="103"/>
      <c r="BO49" s="103"/>
      <c r="BP49" s="103"/>
      <c r="BQ49" s="103"/>
      <c r="BR49" s="103"/>
      <c r="BS49" s="103"/>
      <c r="BT49" s="103"/>
      <c r="BU49" s="103"/>
      <c r="BV49" s="103"/>
      <c r="BW49" s="103"/>
      <c r="BX49" s="103"/>
      <c r="BY49" s="103"/>
      <c r="BZ49" s="103"/>
      <c r="CA49" s="103"/>
      <c r="CB49" s="103"/>
      <c r="CC49" s="103"/>
      <c r="CD49" s="103"/>
      <c r="CE49" s="103"/>
      <c r="CF49" s="103"/>
      <c r="CG49" s="103"/>
      <c r="CH49" s="103"/>
      <c r="CI49" s="103"/>
      <c r="CJ49" s="103"/>
      <c r="CK49" s="103"/>
      <c r="CL49" s="103"/>
      <c r="CM49" s="103"/>
      <c r="CN49" s="103"/>
      <c r="CO49" s="103"/>
      <c r="CP49" s="103"/>
      <c r="CQ49" s="103"/>
      <c r="CR49" s="103"/>
      <c r="CS49" s="103"/>
      <c r="CT49" s="103"/>
      <c r="CU49" s="103"/>
      <c r="CV49" s="103"/>
      <c r="CW49" s="103"/>
      <c r="CX49" s="103"/>
      <c r="CY49" s="103"/>
      <c r="CZ49" s="103"/>
      <c r="DA49" s="103"/>
      <c r="DB49" s="103"/>
      <c r="DC49" s="103"/>
      <c r="DD49" s="103"/>
      <c r="DE49" s="103"/>
      <c r="DF49" s="103"/>
      <c r="DG49" s="103"/>
      <c r="DH49" s="103"/>
      <c r="DI49" s="103"/>
      <c r="DJ49" s="103"/>
      <c r="DK49" s="103"/>
      <c r="DL49" s="103"/>
      <c r="DM49" s="103"/>
      <c r="DN49" s="103"/>
      <c r="DO49" s="103"/>
      <c r="DP49" s="103"/>
      <c r="DQ49" s="103"/>
      <c r="DR49" s="103"/>
      <c r="DS49" s="103"/>
      <c r="DT49" s="103"/>
      <c r="DU49" s="103"/>
      <c r="DV49" s="103"/>
      <c r="DW49" s="103"/>
      <c r="DX49" s="103"/>
      <c r="DY49" s="103"/>
      <c r="DZ49" s="103"/>
      <c r="EA49" s="103"/>
      <c r="EB49" s="103"/>
      <c r="EC49" s="103"/>
      <c r="ED49" s="103"/>
      <c r="EE49" s="103"/>
      <c r="EF49" s="103"/>
      <c r="EG49" s="103"/>
      <c r="EH49" s="103"/>
      <c r="EI49" s="103"/>
      <c r="EJ49" s="103"/>
      <c r="EK49" s="103"/>
      <c r="EL49" s="103"/>
      <c r="EM49" s="103"/>
      <c r="EN49" s="103"/>
      <c r="EO49" s="103"/>
      <c r="EP49" s="103"/>
      <c r="EQ49" s="103"/>
      <c r="ER49" s="103"/>
      <c r="ES49" s="103"/>
      <c r="ET49" s="103"/>
      <c r="EU49" s="103"/>
      <c r="EV49" s="103"/>
      <c r="EW49" s="103"/>
      <c r="EX49" s="103"/>
      <c r="EY49" s="103"/>
      <c r="EZ49" s="103"/>
      <c r="FA49" s="103"/>
      <c r="FB49" s="103"/>
      <c r="FC49" s="103"/>
      <c r="FD49" s="103"/>
      <c r="FE49" s="103"/>
      <c r="FF49" s="103"/>
      <c r="FG49" s="103"/>
      <c r="FH49" s="103"/>
      <c r="FI49" s="103"/>
      <c r="FJ49" s="103"/>
      <c r="FK49" s="103"/>
      <c r="FL49" s="103"/>
      <c r="FM49" s="103"/>
      <c r="FN49" s="103"/>
      <c r="FO49" s="103"/>
      <c r="FP49" s="103"/>
      <c r="FQ49" s="103"/>
      <c r="FR49" s="103"/>
      <c r="FS49" s="103"/>
      <c r="FT49" s="103"/>
      <c r="FU49" s="103"/>
      <c r="FV49" s="103"/>
    </row>
    <row r="50" spans="1:178" s="102" customFormat="1">
      <c r="A50" s="120" t="s">
        <v>71</v>
      </c>
      <c r="B50" s="121"/>
      <c r="C50" s="121" t="str">
        <f>'Price guide'!C49</f>
        <v>Average</v>
      </c>
      <c r="D50" s="121"/>
      <c r="E50" s="121"/>
      <c r="F50" s="122"/>
      <c r="G50" s="121"/>
      <c r="H50" s="123">
        <f>'Price guide'!H49</f>
        <v>12.926619734973968</v>
      </c>
      <c r="I50" s="124"/>
      <c r="J50" s="125">
        <f>'Price guide'!P45</f>
        <v>0.18</v>
      </c>
      <c r="K50" s="126"/>
      <c r="L50" s="126"/>
      <c r="M50" s="127" t="str">
        <f>'Price guide'!M49</f>
        <v>vat refund not possible</v>
      </c>
    </row>
    <row r="51" spans="1:178" s="102" customFormat="1">
      <c r="A51" s="120" t="s">
        <v>33</v>
      </c>
      <c r="B51" s="121"/>
      <c r="C51" s="121" t="str">
        <f>'Price guide'!C50</f>
        <v>Average</v>
      </c>
      <c r="D51" s="121"/>
      <c r="E51" s="121"/>
      <c r="F51" s="122"/>
      <c r="G51" s="121"/>
      <c r="H51" s="123">
        <f>'Price guide'!H50</f>
        <v>10.196716250000001</v>
      </c>
      <c r="I51" s="124"/>
      <c r="J51" s="125">
        <f>'Price guide'!P46</f>
        <v>0.2</v>
      </c>
      <c r="K51" s="126"/>
      <c r="L51" s="126"/>
      <c r="M51" s="127"/>
    </row>
    <row r="52" spans="1:178" s="102" customFormat="1">
      <c r="A52" s="120" t="s">
        <v>34</v>
      </c>
      <c r="B52" s="121"/>
      <c r="C52" s="121" t="str">
        <f>'Price guide'!C51</f>
        <v>Average</v>
      </c>
      <c r="D52" s="121"/>
      <c r="E52" s="121"/>
      <c r="F52" s="122"/>
      <c r="G52" s="121"/>
      <c r="H52" s="123">
        <f>'Price guide'!H51</f>
        <v>10.130456000000001</v>
      </c>
      <c r="I52" s="124"/>
      <c r="J52" s="125">
        <f>'Price guide'!P47</f>
        <v>0.2</v>
      </c>
      <c r="K52" s="126"/>
      <c r="L52" s="126"/>
      <c r="M52" s="127"/>
    </row>
    <row r="53" spans="1:178" s="102" customFormat="1">
      <c r="A53" s="120" t="s">
        <v>36</v>
      </c>
      <c r="B53" s="121"/>
      <c r="C53" s="121" t="str">
        <f>'Price guide'!C52</f>
        <v>Briviesca</v>
      </c>
      <c r="D53" s="121"/>
      <c r="E53" s="128"/>
      <c r="F53" s="122"/>
      <c r="G53" s="121"/>
      <c r="H53" s="123">
        <f>'Price guide'!H52</f>
        <v>10.061336033057851</v>
      </c>
      <c r="I53" s="124"/>
      <c r="J53" s="125">
        <f>'Price guide'!P$48</f>
        <v>0.21</v>
      </c>
      <c r="K53" s="126"/>
      <c r="L53" s="126"/>
      <c r="M53" s="127" t="str">
        <f>'Price guide'!M52</f>
        <v>N-I, km 278, Burgos-Vitoria</v>
      </c>
    </row>
    <row r="54" spans="1:178" s="102" customFormat="1">
      <c r="A54" s="120"/>
      <c r="B54" s="121"/>
      <c r="C54" s="121" t="str">
        <f>'Price guide'!C53</f>
        <v>BP La Junquera</v>
      </c>
      <c r="D54" s="121"/>
      <c r="E54" s="121"/>
      <c r="F54" s="122"/>
      <c r="G54" s="121"/>
      <c r="H54" s="123">
        <f>'Price guide'!H53</f>
        <v>9.9737191735537198</v>
      </c>
      <c r="I54" s="124"/>
      <c r="J54" s="125">
        <f>'Price guide'!P$48</f>
        <v>0.21</v>
      </c>
      <c r="K54" s="126"/>
      <c r="L54" s="126"/>
      <c r="M54" s="127" t="str">
        <f>'Price guide'!M53</f>
        <v>N-II, km 775, Gerona - France</v>
      </c>
    </row>
    <row r="55" spans="1:178" s="102" customFormat="1">
      <c r="A55" s="120"/>
      <c r="B55" s="121"/>
      <c r="C55" s="121" t="str">
        <f>'Price guide'!C54</f>
        <v>IRUN Cepsa</v>
      </c>
      <c r="D55" s="121"/>
      <c r="E55" s="121"/>
      <c r="F55" s="122"/>
      <c r="G55" s="121"/>
      <c r="H55" s="123">
        <f>'Price guide'!H54</f>
        <v>9.659758760330579</v>
      </c>
      <c r="I55" s="124"/>
      <c r="J55" s="125">
        <f>'Price guide'!P$48</f>
        <v>0.21</v>
      </c>
      <c r="K55" s="126"/>
      <c r="L55" s="126"/>
      <c r="M55" s="127"/>
    </row>
    <row r="56" spans="1:178" s="102" customFormat="1">
      <c r="A56" s="120" t="s">
        <v>40</v>
      </c>
      <c r="B56" s="121"/>
      <c r="C56" s="121" t="str">
        <f>'Price guide'!C55</f>
        <v>list price</v>
      </c>
      <c r="D56" s="121" t="s">
        <v>103</v>
      </c>
      <c r="E56" s="128"/>
      <c r="F56" s="122">
        <f>'Price guide'!K55</f>
        <v>11.576000000000001</v>
      </c>
      <c r="G56" s="121" t="s">
        <v>56</v>
      </c>
      <c r="H56" s="123">
        <f>'Price guide'!H55</f>
        <v>11.576000000000001</v>
      </c>
      <c r="I56" s="124"/>
      <c r="J56" s="125">
        <f>'Price guide'!P49</f>
        <v>0.25</v>
      </c>
      <c r="K56" s="126"/>
      <c r="L56" s="126"/>
      <c r="M56" s="127"/>
    </row>
    <row r="57" spans="1:178" s="102" customFormat="1">
      <c r="A57" s="120" t="s">
        <v>72</v>
      </c>
      <c r="B57" s="121"/>
      <c r="C57" s="121" t="str">
        <f>'Price guide'!C56</f>
        <v>Average</v>
      </c>
      <c r="D57" s="121"/>
      <c r="E57" s="128"/>
      <c r="F57" s="122"/>
      <c r="G57" s="121"/>
      <c r="H57" s="123">
        <f>'Price guide'!H56</f>
        <v>12.705409775016575</v>
      </c>
      <c r="I57" s="124"/>
      <c r="J57" s="125">
        <f>'Price guide'!P50</f>
        <v>0.08</v>
      </c>
      <c r="K57" s="126"/>
      <c r="L57" s="126"/>
      <c r="M57" s="127"/>
    </row>
    <row r="58" spans="1:178" s="102" customFormat="1">
      <c r="A58" s="120" t="s">
        <v>21</v>
      </c>
      <c r="B58" s="121"/>
      <c r="C58" s="121" t="str">
        <f>'Price guide'!C57</f>
        <v>Lancaster</v>
      </c>
      <c r="D58" s="121"/>
      <c r="E58" s="121"/>
      <c r="F58" s="122"/>
      <c r="G58" s="121"/>
      <c r="H58" s="123">
        <f>'Price guide'!H57</f>
        <v>12.690452779800921</v>
      </c>
      <c r="I58" s="124"/>
      <c r="J58" s="125">
        <f>'Price guide'!P51</f>
        <v>0.2</v>
      </c>
      <c r="K58" s="129"/>
      <c r="L58" s="129"/>
      <c r="M58" s="127" t="str">
        <f>'Price guide'!M57</f>
        <v>Junction 18/19 M6</v>
      </c>
    </row>
    <row r="59" spans="1:178" s="132" customFormat="1" ht="9">
      <c r="A59" s="149" t="s">
        <v>120</v>
      </c>
      <c r="B59" s="149"/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149"/>
    </row>
    <row r="60" spans="1:178" s="132" customFormat="1" ht="9">
      <c r="A60" s="154" t="s">
        <v>121</v>
      </c>
      <c r="B60" s="154"/>
      <c r="C60" s="154"/>
      <c r="D60" s="154"/>
      <c r="E60" s="154"/>
      <c r="F60" s="154"/>
      <c r="G60" s="154"/>
      <c r="H60" s="154"/>
      <c r="I60" s="154"/>
      <c r="J60" s="154"/>
      <c r="K60" s="154"/>
      <c r="L60" s="154"/>
      <c r="M60" s="154"/>
    </row>
    <row r="61" spans="1:178">
      <c r="I61" s="138"/>
      <c r="J61" s="138"/>
    </row>
    <row r="62" spans="1:178">
      <c r="I62" s="138"/>
      <c r="J62" s="138"/>
      <c r="N62" s="142"/>
      <c r="O62" s="142"/>
    </row>
    <row r="63" spans="1:178">
      <c r="A63" s="138"/>
      <c r="F63" s="138"/>
      <c r="I63" s="138"/>
      <c r="J63" s="138"/>
      <c r="N63" s="142"/>
      <c r="O63" s="142"/>
    </row>
  </sheetData>
  <mergeCells count="6">
    <mergeCell ref="A60:M60"/>
    <mergeCell ref="C3:D3"/>
    <mergeCell ref="F3:H3"/>
    <mergeCell ref="A1:M1"/>
    <mergeCell ref="A2:M2"/>
    <mergeCell ref="A59:M59"/>
  </mergeCells>
  <phoneticPr fontId="0" type="noConversion"/>
  <conditionalFormatting sqref="A4:M58">
    <cfRule type="expression" dxfId="0" priority="1">
      <formula>MOD(ROW(),2)</formula>
    </cfRule>
  </conditionalFormatting>
  <pageMargins left="0.74803149606299213" right="0.74803149606299213" top="0.98425196850393704" bottom="0.98425196850393704" header="0.51181102362204722" footer="0.51181102362204722"/>
  <pageSetup paperSize="9" scale="1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8"/>
  <sheetViews>
    <sheetView workbookViewId="0">
      <selection activeCell="E48" sqref="E48"/>
    </sheetView>
  </sheetViews>
  <sheetFormatPr defaultRowHeight="12.75"/>
  <cols>
    <col min="1" max="1" width="16.140625" style="26" bestFit="1" customWidth="1"/>
    <col min="2" max="2" width="0.28515625" style="7" customWidth="1"/>
    <col min="3" max="3" width="25.140625" style="3" bestFit="1" customWidth="1"/>
    <col min="4" max="4" width="7.85546875" style="3" customWidth="1"/>
    <col min="5" max="5" width="0.28515625" style="7" customWidth="1"/>
    <col min="6" max="6" width="2" style="5" customWidth="1"/>
    <col min="7" max="7" width="1.140625" style="3" customWidth="1"/>
    <col min="8" max="8" width="6.7109375" style="4" customWidth="1"/>
    <col min="9" max="9" width="0.28515625" style="8" customWidth="1"/>
    <col min="10" max="10" width="10.42578125" style="4" bestFit="1" customWidth="1"/>
    <col min="11" max="11" width="0.7109375" style="3" customWidth="1"/>
    <col min="12" max="12" width="0.28515625" style="7" customWidth="1"/>
    <col min="13" max="13" width="4.42578125" style="3" customWidth="1"/>
    <col min="14" max="14" width="6.7109375" style="3" customWidth="1"/>
    <col min="15" max="16384" width="9.140625" style="7"/>
  </cols>
  <sheetData>
    <row r="1" spans="1:14" ht="68.25" customHeight="1">
      <c r="A1" s="30" t="s">
        <v>7</v>
      </c>
      <c r="B1" s="12"/>
      <c r="C1" s="155" t="s">
        <v>165</v>
      </c>
      <c r="D1" s="155"/>
      <c r="E1" s="12"/>
      <c r="F1" s="156" t="s">
        <v>43</v>
      </c>
      <c r="G1" s="156"/>
      <c r="H1" s="156"/>
      <c r="I1" s="13"/>
      <c r="J1" s="31" t="s">
        <v>105</v>
      </c>
      <c r="K1" s="31"/>
      <c r="L1" s="13"/>
      <c r="M1" s="155" t="s">
        <v>110</v>
      </c>
      <c r="N1" s="155"/>
    </row>
    <row r="2" spans="1:14">
      <c r="A2" s="23" t="s">
        <v>24</v>
      </c>
      <c r="B2" s="15"/>
      <c r="C2" s="15" t="str">
        <f>'Price guide'!C3</f>
        <v>OMV Gries Brennersee</v>
      </c>
      <c r="D2" s="15"/>
      <c r="E2" s="15"/>
      <c r="F2" s="16"/>
      <c r="G2" s="15"/>
      <c r="H2" s="28">
        <f>'Price guide'!G3</f>
        <v>1.1891666666666667</v>
      </c>
      <c r="I2" s="17"/>
      <c r="J2" s="43"/>
      <c r="K2" s="18"/>
      <c r="L2" s="18"/>
      <c r="N2" s="28">
        <f>H2-J2</f>
        <v>1.1891666666666667</v>
      </c>
    </row>
    <row r="3" spans="1:14">
      <c r="A3" s="29"/>
      <c r="B3" s="15"/>
      <c r="C3" s="19" t="str">
        <f>'Price guide'!C4</f>
        <v>Hart/Villach</v>
      </c>
      <c r="D3" s="19"/>
      <c r="E3" s="15"/>
      <c r="F3" s="20"/>
      <c r="G3" s="19"/>
      <c r="H3" s="28">
        <f>'Price guide'!G4</f>
        <v>1.1658333333333335</v>
      </c>
      <c r="I3" s="17"/>
      <c r="J3" s="44"/>
      <c r="K3" s="21"/>
      <c r="L3" s="18"/>
      <c r="M3" s="20"/>
      <c r="N3" s="28">
        <f t="shared" ref="N3:N70" si="0">H3-J3</f>
        <v>1.1658333333333335</v>
      </c>
    </row>
    <row r="4" spans="1:14">
      <c r="A4" s="23"/>
      <c r="B4" s="15"/>
      <c r="C4" s="15" t="str">
        <f>'Price guide'!C5</f>
        <v>Eurotruck Niederndorf + others</v>
      </c>
      <c r="D4" s="15"/>
      <c r="E4" s="22"/>
      <c r="F4" s="16"/>
      <c r="G4" s="15"/>
      <c r="H4" s="28">
        <f>'Price guide'!G5</f>
        <v>1.1758333333333335</v>
      </c>
      <c r="I4" s="17"/>
      <c r="J4" s="43"/>
      <c r="K4" s="18"/>
      <c r="L4" s="18"/>
      <c r="M4" s="16"/>
      <c r="N4" s="28">
        <f t="shared" si="0"/>
        <v>1.1758333333333335</v>
      </c>
    </row>
    <row r="5" spans="1:14">
      <c r="A5" s="29"/>
      <c r="B5" s="15"/>
      <c r="C5" s="19" t="str">
        <f>'Price guide'!C6</f>
        <v>Agip IBK-Amras</v>
      </c>
      <c r="D5" s="19"/>
      <c r="E5" s="15"/>
      <c r="F5" s="20"/>
      <c r="G5" s="19"/>
      <c r="H5" s="28">
        <f>'Price guide'!G6</f>
        <v>1.1658333333333335</v>
      </c>
      <c r="I5" s="17"/>
      <c r="J5" s="44"/>
      <c r="K5" s="21"/>
      <c r="L5" s="18"/>
      <c r="M5" s="20"/>
      <c r="N5" s="28">
        <f t="shared" si="0"/>
        <v>1.1658333333333335</v>
      </c>
    </row>
    <row r="6" spans="1:14">
      <c r="A6" s="23"/>
      <c r="B6" s="15"/>
      <c r="C6" s="15" t="str">
        <f>'Price guide'!C7</f>
        <v>Unterpremstätten</v>
      </c>
      <c r="D6" s="15"/>
      <c r="E6" s="23"/>
      <c r="F6" s="16"/>
      <c r="G6" s="15"/>
      <c r="H6" s="28">
        <f>'Price guide'!G7</f>
        <v>1.0991666666666666</v>
      </c>
      <c r="I6" s="17"/>
      <c r="J6" s="43"/>
      <c r="K6" s="18"/>
      <c r="L6" s="18"/>
      <c r="M6" s="16"/>
      <c r="N6" s="28">
        <f t="shared" si="0"/>
        <v>1.0991666666666666</v>
      </c>
    </row>
    <row r="7" spans="1:14">
      <c r="A7" s="29"/>
      <c r="B7" s="15"/>
      <c r="C7" s="19" t="str">
        <f>'Price guide'!C8</f>
        <v>Kufstein</v>
      </c>
      <c r="D7" s="19"/>
      <c r="E7" s="15"/>
      <c r="F7" s="20"/>
      <c r="G7" s="19"/>
      <c r="H7" s="28">
        <f>'Price guide'!G8</f>
        <v>1.1158333333333335</v>
      </c>
      <c r="I7" s="17"/>
      <c r="J7" s="44"/>
      <c r="K7" s="21"/>
      <c r="L7" s="18"/>
      <c r="M7" s="20"/>
      <c r="N7" s="28">
        <f t="shared" si="0"/>
        <v>1.1158333333333335</v>
      </c>
    </row>
    <row r="8" spans="1:14">
      <c r="A8" s="23"/>
      <c r="B8" s="15"/>
      <c r="C8" s="15"/>
      <c r="D8" s="15"/>
      <c r="E8" s="15"/>
      <c r="F8" s="16"/>
      <c r="G8" s="15"/>
      <c r="H8" s="28"/>
      <c r="I8" s="17"/>
      <c r="J8" s="43"/>
      <c r="K8" s="18"/>
      <c r="L8" s="18"/>
      <c r="M8" s="16"/>
      <c r="N8" s="28">
        <f>H8-J8</f>
        <v>0</v>
      </c>
    </row>
    <row r="9" spans="1:14">
      <c r="A9" s="29"/>
      <c r="B9" s="15"/>
      <c r="C9" s="19"/>
      <c r="D9" s="19"/>
      <c r="E9" s="15"/>
      <c r="F9" s="20"/>
      <c r="G9" s="19"/>
      <c r="H9" s="28"/>
      <c r="I9" s="17"/>
      <c r="J9" s="44"/>
      <c r="K9" s="21"/>
      <c r="L9" s="18"/>
      <c r="M9" s="20"/>
      <c r="N9" s="28">
        <f>H9-J9</f>
        <v>0</v>
      </c>
    </row>
    <row r="10" spans="1:14">
      <c r="A10" s="29" t="s">
        <v>23</v>
      </c>
      <c r="B10" s="15"/>
      <c r="C10" s="19" t="str">
        <f>'Price guide'!C9</f>
        <v>G.&amp;V. / BP list price</v>
      </c>
      <c r="D10" s="19"/>
      <c r="E10" s="22"/>
      <c r="F10" s="20"/>
      <c r="G10" s="19"/>
      <c r="H10" s="28">
        <f>'Price guide'!G9</f>
        <v>1.2</v>
      </c>
      <c r="I10" s="17"/>
      <c r="J10" s="44"/>
      <c r="K10" s="21"/>
      <c r="L10" s="18"/>
      <c r="M10" s="20"/>
      <c r="N10" s="28">
        <f t="shared" si="0"/>
        <v>1.2</v>
      </c>
    </row>
    <row r="11" spans="1:14">
      <c r="A11" s="23"/>
      <c r="B11" s="15"/>
      <c r="C11" s="15" t="str">
        <f>'Price guide'!C10</f>
        <v>Poweroil list price</v>
      </c>
      <c r="D11" s="15"/>
      <c r="E11" s="22"/>
      <c r="F11" s="16"/>
      <c r="G11" s="15"/>
      <c r="H11" s="28">
        <f>'Price guide'!G10</f>
        <v>1.2</v>
      </c>
      <c r="I11" s="17"/>
      <c r="J11" s="43"/>
      <c r="K11" s="18"/>
      <c r="L11" s="18"/>
      <c r="M11" s="16"/>
      <c r="N11" s="28">
        <f t="shared" si="0"/>
        <v>1.2</v>
      </c>
    </row>
    <row r="12" spans="1:14">
      <c r="A12" s="29"/>
      <c r="B12" s="15"/>
      <c r="C12" s="19"/>
      <c r="D12" s="19"/>
      <c r="E12" s="22"/>
      <c r="F12" s="20"/>
      <c r="G12" s="19"/>
      <c r="H12" s="28"/>
      <c r="I12" s="17"/>
      <c r="J12" s="44"/>
      <c r="K12" s="21"/>
      <c r="L12" s="18"/>
      <c r="M12" s="20"/>
      <c r="N12" s="28">
        <f t="shared" si="0"/>
        <v>0</v>
      </c>
    </row>
    <row r="13" spans="1:14">
      <c r="A13" s="23"/>
      <c r="B13" s="15"/>
      <c r="C13" s="15"/>
      <c r="D13" s="15"/>
      <c r="E13" s="22"/>
      <c r="F13" s="16"/>
      <c r="G13" s="15"/>
      <c r="H13" s="28"/>
      <c r="I13" s="17"/>
      <c r="J13" s="43"/>
      <c r="K13" s="18"/>
      <c r="L13" s="18"/>
      <c r="M13" s="16"/>
      <c r="N13" s="28">
        <f t="shared" si="0"/>
        <v>0</v>
      </c>
    </row>
    <row r="14" spans="1:14">
      <c r="A14" s="29" t="s">
        <v>74</v>
      </c>
      <c r="B14" s="15"/>
      <c r="C14" s="19" t="str">
        <f>'Price guide'!C11</f>
        <v>Average</v>
      </c>
      <c r="D14" s="19"/>
      <c r="E14" s="22"/>
      <c r="F14" s="20"/>
      <c r="G14" s="19"/>
      <c r="H14" s="28">
        <f>'Price guide'!G11</f>
        <v>1.1035552374135051</v>
      </c>
      <c r="I14" s="17"/>
      <c r="J14" s="44"/>
      <c r="K14" s="21"/>
      <c r="L14" s="18"/>
      <c r="M14" s="20"/>
      <c r="N14" s="28">
        <f t="shared" si="0"/>
        <v>1.1035552374135051</v>
      </c>
    </row>
    <row r="15" spans="1:14">
      <c r="A15" s="23" t="s">
        <v>63</v>
      </c>
      <c r="B15" s="15"/>
      <c r="C15" s="15" t="str">
        <f>'Price guide'!C12</f>
        <v>Average</v>
      </c>
      <c r="D15" s="15"/>
      <c r="E15" s="15"/>
      <c r="F15" s="16"/>
      <c r="G15" s="15"/>
      <c r="H15" s="28">
        <f>'Price guide'!G12</f>
        <v>1.1111530414145607</v>
      </c>
      <c r="I15" s="17"/>
      <c r="J15" s="43"/>
      <c r="K15" s="18"/>
      <c r="L15" s="18"/>
      <c r="M15" s="16"/>
      <c r="N15" s="28">
        <f t="shared" si="0"/>
        <v>1.1111530414145607</v>
      </c>
    </row>
    <row r="16" spans="1:14">
      <c r="A16" s="29" t="s">
        <v>28</v>
      </c>
      <c r="B16" s="15"/>
      <c r="C16" s="19" t="str">
        <f>'Price guide'!C13</f>
        <v>OMV</v>
      </c>
      <c r="D16" s="19"/>
      <c r="E16" s="15"/>
      <c r="F16" s="20"/>
      <c r="G16" s="19"/>
      <c r="H16" s="28">
        <f>'Price guide'!G13</f>
        <v>1.0495398472684552</v>
      </c>
      <c r="I16" s="17"/>
      <c r="J16" s="44"/>
      <c r="K16" s="21"/>
      <c r="L16" s="18"/>
      <c r="M16" s="20"/>
      <c r="N16" s="28">
        <f t="shared" si="0"/>
        <v>1.0495398472684552</v>
      </c>
    </row>
    <row r="17" spans="1:14">
      <c r="A17" s="23" t="s">
        <v>39</v>
      </c>
      <c r="B17" s="15"/>
      <c r="C17" s="15" t="str">
        <f>'Price guide'!C14</f>
        <v xml:space="preserve">list price  </v>
      </c>
      <c r="D17" s="15"/>
      <c r="E17" s="15"/>
      <c r="F17" s="16"/>
      <c r="G17" s="15"/>
      <c r="H17" s="28">
        <f>'Price guide'!G14</f>
        <v>1.236096593497896</v>
      </c>
      <c r="I17" s="17"/>
      <c r="J17" s="43"/>
      <c r="K17" s="18"/>
      <c r="L17" s="18"/>
      <c r="M17" s="16"/>
      <c r="N17" s="28">
        <f t="shared" si="0"/>
        <v>1.236096593497896</v>
      </c>
    </row>
    <row r="18" spans="1:14">
      <c r="A18" s="29"/>
      <c r="B18" s="15"/>
      <c r="C18" s="19"/>
      <c r="D18" s="19"/>
      <c r="E18" s="15"/>
      <c r="F18" s="20"/>
      <c r="G18" s="19"/>
      <c r="H18" s="28"/>
      <c r="I18" s="17"/>
      <c r="J18" s="44"/>
      <c r="K18" s="18"/>
      <c r="L18" s="18"/>
      <c r="M18" s="20"/>
      <c r="N18" s="28">
        <f t="shared" si="0"/>
        <v>0</v>
      </c>
    </row>
    <row r="19" spans="1:14">
      <c r="A19" s="23"/>
      <c r="B19" s="15"/>
      <c r="C19" s="15"/>
      <c r="D19" s="15"/>
      <c r="E19" s="15"/>
      <c r="F19" s="16"/>
      <c r="G19" s="15"/>
      <c r="H19" s="28"/>
      <c r="I19" s="17"/>
      <c r="J19" s="43"/>
      <c r="K19" s="18"/>
      <c r="L19" s="18"/>
      <c r="M19" s="16"/>
      <c r="N19" s="28">
        <f t="shared" si="0"/>
        <v>0</v>
      </c>
    </row>
    <row r="20" spans="1:14">
      <c r="A20" s="29" t="s">
        <v>30</v>
      </c>
      <c r="B20" s="15"/>
      <c r="C20" s="19" t="str">
        <f>'Price guide'!C15</f>
        <v xml:space="preserve">list price  </v>
      </c>
      <c r="D20" s="19"/>
      <c r="E20" s="22"/>
      <c r="F20" s="20"/>
      <c r="G20" s="19"/>
      <c r="H20" s="28">
        <f>'Price guide'!G15</f>
        <v>1.1166666666666667</v>
      </c>
      <c r="I20" s="17"/>
      <c r="J20" s="44"/>
      <c r="K20" s="21"/>
      <c r="L20" s="18"/>
      <c r="M20" s="20"/>
      <c r="N20" s="28">
        <f t="shared" si="0"/>
        <v>1.1166666666666667</v>
      </c>
    </row>
    <row r="21" spans="1:14">
      <c r="A21" s="23" t="s">
        <v>9</v>
      </c>
      <c r="B21" s="15"/>
      <c r="C21" s="15" t="str">
        <f>'Price guide'!C16</f>
        <v>St. Priest Truckstop</v>
      </c>
      <c r="D21" s="15"/>
      <c r="E21" s="15"/>
      <c r="F21" s="16"/>
      <c r="G21" s="15"/>
      <c r="H21" s="28">
        <f>'Price guide'!G16</f>
        <v>1.1195652173913044</v>
      </c>
      <c r="I21" s="17"/>
      <c r="J21" s="43"/>
      <c r="K21" s="24"/>
      <c r="L21" s="24"/>
      <c r="M21" s="16"/>
      <c r="N21" s="28">
        <f t="shared" si="0"/>
        <v>1.1195652173913044</v>
      </c>
    </row>
    <row r="22" spans="1:14">
      <c r="A22" s="29"/>
      <c r="B22" s="15"/>
      <c r="C22" s="19" t="str">
        <f>'Price guide'!C17</f>
        <v>Macon BP</v>
      </c>
      <c r="D22" s="19"/>
      <c r="E22" s="15"/>
      <c r="F22" s="20"/>
      <c r="G22" s="19"/>
      <c r="H22" s="28">
        <f>'Price guide'!G17</f>
        <v>1.1195652173913044</v>
      </c>
      <c r="I22" s="17"/>
      <c r="J22" s="44"/>
      <c r="K22" s="25"/>
      <c r="L22" s="24"/>
      <c r="M22" s="20"/>
      <c r="N22" s="28">
        <f t="shared" si="0"/>
        <v>1.1195652173913044</v>
      </c>
    </row>
    <row r="23" spans="1:14">
      <c r="A23" s="23"/>
      <c r="B23" s="15"/>
      <c r="C23" s="15" t="str">
        <f>'Price guide'!C18</f>
        <v>Le Havre</v>
      </c>
      <c r="D23" s="15"/>
      <c r="E23" s="15"/>
      <c r="F23" s="16"/>
      <c r="G23" s="15"/>
      <c r="H23" s="28">
        <f>'Price guide'!G18</f>
        <v>1.1145484949832776</v>
      </c>
      <c r="I23" s="17"/>
      <c r="J23" s="43"/>
      <c r="K23" s="24"/>
      <c r="L23" s="24"/>
      <c r="M23" s="16"/>
      <c r="N23" s="28">
        <f t="shared" si="0"/>
        <v>1.1145484949832776</v>
      </c>
    </row>
    <row r="24" spans="1:14">
      <c r="A24" s="29"/>
      <c r="B24" s="15"/>
      <c r="C24" s="19" t="str">
        <f>'Price guide'!C19</f>
        <v>ROYE BP Truckstop</v>
      </c>
      <c r="D24" s="19"/>
      <c r="E24" s="15"/>
      <c r="F24" s="20"/>
      <c r="G24" s="19"/>
      <c r="H24" s="28">
        <f>'Price guide'!G19</f>
        <v>1.1195652173913044</v>
      </c>
      <c r="I24" s="17"/>
      <c r="J24" s="44"/>
      <c r="K24" s="25"/>
      <c r="L24" s="24"/>
      <c r="M24" s="20"/>
      <c r="N24" s="28">
        <f t="shared" si="0"/>
        <v>1.1195652173913044</v>
      </c>
    </row>
    <row r="25" spans="1:14">
      <c r="A25" s="23"/>
      <c r="B25" s="15"/>
      <c r="C25" s="15" t="str">
        <f>'Price guide'!C20</f>
        <v>Calais</v>
      </c>
      <c r="D25" s="15"/>
      <c r="E25" s="15"/>
      <c r="F25" s="16"/>
      <c r="G25" s="15"/>
      <c r="H25" s="28">
        <f>'Price guide'!G20</f>
        <v>1.1362876254180603</v>
      </c>
      <c r="I25" s="17"/>
      <c r="J25" s="43"/>
      <c r="K25" s="24"/>
      <c r="L25" s="24"/>
      <c r="M25" s="16"/>
      <c r="N25" s="28">
        <f t="shared" si="0"/>
        <v>1.1362876254180603</v>
      </c>
    </row>
    <row r="26" spans="1:14">
      <c r="A26" s="29"/>
      <c r="B26" s="15"/>
      <c r="C26" s="19"/>
      <c r="D26" s="19"/>
      <c r="E26" s="15"/>
      <c r="F26" s="20"/>
      <c r="G26" s="15"/>
      <c r="H26" s="28"/>
      <c r="I26" s="17"/>
      <c r="J26" s="44"/>
      <c r="K26" s="25"/>
      <c r="L26" s="24"/>
      <c r="M26" s="20"/>
      <c r="N26" s="28">
        <f t="shared" si="0"/>
        <v>0</v>
      </c>
    </row>
    <row r="27" spans="1:14">
      <c r="A27" s="23"/>
      <c r="B27" s="15"/>
      <c r="C27" s="15"/>
      <c r="D27" s="15"/>
      <c r="E27" s="15"/>
      <c r="F27" s="16"/>
      <c r="G27" s="15"/>
      <c r="H27" s="28"/>
      <c r="I27" s="17"/>
      <c r="J27" s="43"/>
      <c r="K27" s="24"/>
      <c r="L27" s="24"/>
      <c r="M27" s="16"/>
      <c r="N27" s="28">
        <f t="shared" si="0"/>
        <v>0</v>
      </c>
    </row>
    <row r="28" spans="1:14">
      <c r="A28" s="29" t="s">
        <v>11</v>
      </c>
      <c r="B28" s="15"/>
      <c r="C28" s="19" t="str">
        <f>'Price guide'!C21</f>
        <v xml:space="preserve">Aral Bockel/Gyhum </v>
      </c>
      <c r="D28" s="19"/>
      <c r="E28" s="15"/>
      <c r="F28" s="20"/>
      <c r="G28" s="19"/>
      <c r="H28" s="28">
        <f>'Price guide'!G21</f>
        <v>1.1840336134453782</v>
      </c>
      <c r="I28" s="17"/>
      <c r="J28" s="44"/>
      <c r="K28" s="21"/>
      <c r="L28" s="18"/>
      <c r="M28" s="20"/>
      <c r="N28" s="28">
        <f t="shared" si="0"/>
        <v>1.1840336134453782</v>
      </c>
    </row>
    <row r="29" spans="1:14">
      <c r="A29" s="23"/>
      <c r="B29" s="15"/>
      <c r="C29" s="15" t="str">
        <f>'Price guide'!C22</f>
        <v>Ilsfeld Truckst.</v>
      </c>
      <c r="D29" s="15"/>
      <c r="E29" s="15"/>
      <c r="F29" s="16"/>
      <c r="G29" s="15"/>
      <c r="H29" s="28">
        <f>'Price guide'!G22</f>
        <v>1.1840336134453782</v>
      </c>
      <c r="I29" s="17"/>
      <c r="J29" s="43"/>
      <c r="K29" s="18"/>
      <c r="L29" s="18"/>
      <c r="M29" s="16"/>
      <c r="N29" s="28">
        <f t="shared" si="0"/>
        <v>1.1840336134453782</v>
      </c>
    </row>
    <row r="30" spans="1:14">
      <c r="A30" s="29"/>
      <c r="B30" s="15"/>
      <c r="C30" s="19" t="str">
        <f>'Price guide'!C23</f>
        <v>Bockenem</v>
      </c>
      <c r="D30" s="19"/>
      <c r="E30" s="15"/>
      <c r="F30" s="20"/>
      <c r="G30" s="19"/>
      <c r="H30" s="28">
        <f>'Price guide'!G23</f>
        <v>1.1840336134453782</v>
      </c>
      <c r="I30" s="17"/>
      <c r="J30" s="44"/>
      <c r="K30" s="21"/>
      <c r="L30" s="18"/>
      <c r="M30" s="20"/>
      <c r="N30" s="28">
        <f t="shared" si="0"/>
        <v>1.1840336134453782</v>
      </c>
    </row>
    <row r="31" spans="1:14">
      <c r="A31" s="23"/>
      <c r="B31" s="15"/>
      <c r="C31" s="15" t="str">
        <f>'Price guide'!C24</f>
        <v>Köln Truckstop</v>
      </c>
      <c r="D31" s="15"/>
      <c r="E31" s="15"/>
      <c r="F31" s="16"/>
      <c r="G31" s="15"/>
      <c r="H31" s="28">
        <f>'Price guide'!G24</f>
        <v>1.200840336134454</v>
      </c>
      <c r="I31" s="17"/>
      <c r="J31" s="43"/>
      <c r="K31" s="18"/>
      <c r="L31" s="18"/>
      <c r="M31" s="16"/>
      <c r="N31" s="28">
        <f t="shared" si="0"/>
        <v>1.200840336134454</v>
      </c>
    </row>
    <row r="32" spans="1:14">
      <c r="A32" s="29"/>
      <c r="B32" s="15"/>
      <c r="C32" s="19" t="str">
        <f>'Price guide'!C25</f>
        <v>Vogelsdorf Aral</v>
      </c>
      <c r="D32" s="19"/>
      <c r="E32" s="15"/>
      <c r="F32" s="20"/>
      <c r="G32" s="19"/>
      <c r="H32" s="28">
        <f>'Price guide'!G25</f>
        <v>1.1840336134453782</v>
      </c>
      <c r="I32" s="17"/>
      <c r="J32" s="44"/>
      <c r="K32" s="21"/>
      <c r="L32" s="18"/>
      <c r="M32" s="20"/>
      <c r="N32" s="28">
        <f t="shared" si="0"/>
        <v>1.1840336134453782</v>
      </c>
    </row>
    <row r="33" spans="1:14">
      <c r="A33" s="23"/>
      <c r="B33" s="15"/>
      <c r="C33" s="15" t="str">
        <f>'Price guide'!C26</f>
        <v>Zorbau</v>
      </c>
      <c r="D33" s="15"/>
      <c r="E33" s="15"/>
      <c r="F33" s="16"/>
      <c r="G33" s="15"/>
      <c r="H33" s="28">
        <f>'Price guide'!G26</f>
        <v>1.1840336134453782</v>
      </c>
      <c r="I33" s="17"/>
      <c r="J33" s="43"/>
      <c r="K33" s="18"/>
      <c r="L33" s="18"/>
      <c r="M33" s="16"/>
      <c r="N33" s="28">
        <f t="shared" si="0"/>
        <v>1.1840336134453782</v>
      </c>
    </row>
    <row r="34" spans="1:14">
      <c r="A34" s="29"/>
      <c r="B34" s="15"/>
      <c r="C34" s="19" t="str">
        <f>'Price guide'!C27</f>
        <v>Farhbinde</v>
      </c>
      <c r="D34" s="19"/>
      <c r="E34" s="15"/>
      <c r="F34" s="20"/>
      <c r="G34" s="19"/>
      <c r="H34" s="28">
        <f>'Price guide'!G27</f>
        <v>1.1840336134453782</v>
      </c>
      <c r="I34" s="17"/>
      <c r="J34" s="44"/>
      <c r="K34" s="21"/>
      <c r="L34" s="18"/>
      <c r="M34" s="20"/>
      <c r="N34" s="28">
        <f t="shared" si="0"/>
        <v>1.1840336134453782</v>
      </c>
    </row>
    <row r="35" spans="1:14">
      <c r="A35" s="23"/>
      <c r="B35" s="15"/>
      <c r="C35" s="15" t="str">
        <f>'Price guide'!C28</f>
        <v>Schwarmstedt</v>
      </c>
      <c r="D35" s="15"/>
      <c r="E35" s="15"/>
      <c r="F35" s="16"/>
      <c r="G35" s="15"/>
      <c r="H35" s="28">
        <f>'Price guide'!G28</f>
        <v>1.1840336134453782</v>
      </c>
      <c r="I35" s="17"/>
      <c r="J35" s="43"/>
      <c r="K35" s="18"/>
      <c r="L35" s="18"/>
      <c r="M35" s="16"/>
      <c r="N35" s="28">
        <f t="shared" si="0"/>
        <v>1.1840336134453782</v>
      </c>
    </row>
    <row r="36" spans="1:14">
      <c r="A36" s="29"/>
      <c r="B36" s="15"/>
      <c r="C36" s="19" t="str">
        <f>'Price guide'!C29</f>
        <v>Regensburg Truckstop</v>
      </c>
      <c r="D36" s="19"/>
      <c r="E36" s="15"/>
      <c r="F36" s="20"/>
      <c r="G36" s="19"/>
      <c r="H36" s="28">
        <f>'Price guide'!G29</f>
        <v>1.1840336134453782</v>
      </c>
      <c r="I36" s="17"/>
      <c r="J36" s="44"/>
      <c r="K36" s="21"/>
      <c r="L36" s="18"/>
      <c r="M36" s="20"/>
      <c r="N36" s="28">
        <f t="shared" si="0"/>
        <v>1.1840336134453782</v>
      </c>
    </row>
    <row r="37" spans="1:14">
      <c r="A37" s="23"/>
      <c r="B37" s="15"/>
      <c r="C37" s="15" t="str">
        <f>'Price guide'!C30</f>
        <v>Schlüsselfeld</v>
      </c>
      <c r="D37" s="15"/>
      <c r="E37" s="15"/>
      <c r="F37" s="16"/>
      <c r="G37" s="15"/>
      <c r="H37" s="28">
        <f>'Price guide'!G30</f>
        <v>1.1924369747899159</v>
      </c>
      <c r="I37" s="17"/>
      <c r="J37" s="43"/>
      <c r="K37" s="18"/>
      <c r="L37" s="18"/>
      <c r="M37" s="16"/>
      <c r="N37" s="28">
        <f t="shared" si="0"/>
        <v>1.1924369747899159</v>
      </c>
    </row>
    <row r="38" spans="1:14">
      <c r="A38" s="29"/>
      <c r="B38" s="15"/>
      <c r="C38" s="19" t="str">
        <f>'Price guide'!C31</f>
        <v>Kiel</v>
      </c>
      <c r="D38" s="19"/>
      <c r="E38" s="15"/>
      <c r="F38" s="20"/>
      <c r="G38" s="19"/>
      <c r="H38" s="28">
        <f>'Price guide'!G31</f>
        <v>1.1924369747899159</v>
      </c>
      <c r="I38" s="17"/>
      <c r="J38" s="44"/>
      <c r="K38" s="21"/>
      <c r="L38" s="18"/>
      <c r="M38" s="20"/>
      <c r="N38" s="28">
        <f t="shared" si="0"/>
        <v>1.1924369747899159</v>
      </c>
    </row>
    <row r="39" spans="1:14">
      <c r="A39" s="23"/>
      <c r="B39" s="15"/>
      <c r="C39" s="15" t="str">
        <f>'Price guide'!C32</f>
        <v>Molfsee Syd f. Kiel</v>
      </c>
      <c r="D39" s="15"/>
      <c r="E39" s="15"/>
      <c r="F39" s="16"/>
      <c r="G39" s="15"/>
      <c r="H39" s="28">
        <f>'Price guide'!G32</f>
        <v>1.1924369747899159</v>
      </c>
      <c r="I39" s="17"/>
      <c r="J39" s="43"/>
      <c r="K39" s="18"/>
      <c r="L39" s="18"/>
      <c r="M39" s="16"/>
      <c r="N39" s="28">
        <f t="shared" si="0"/>
        <v>1.1924369747899159</v>
      </c>
    </row>
    <row r="40" spans="1:14">
      <c r="A40" s="29"/>
      <c r="B40" s="15"/>
      <c r="C40" s="19" t="str">
        <f>'Price guide'!C33</f>
        <v>Schopsdorf</v>
      </c>
      <c r="D40" s="19"/>
      <c r="E40" s="15"/>
      <c r="F40" s="20"/>
      <c r="G40" s="19"/>
      <c r="H40" s="28">
        <f>'Price guide'!G33</f>
        <v>1.1840336134453782</v>
      </c>
      <c r="I40" s="17"/>
      <c r="J40" s="44"/>
      <c r="K40" s="21"/>
      <c r="L40" s="18"/>
      <c r="M40" s="20"/>
      <c r="N40" s="28">
        <f t="shared" si="0"/>
        <v>1.1840336134453782</v>
      </c>
    </row>
    <row r="41" spans="1:14">
      <c r="A41" s="23"/>
      <c r="B41" s="15"/>
      <c r="C41" s="15" t="str">
        <f>'Price guide'!C34</f>
        <v>Reinfeld</v>
      </c>
      <c r="D41" s="15"/>
      <c r="E41" s="15"/>
      <c r="F41" s="16"/>
      <c r="G41" s="15"/>
      <c r="H41" s="28">
        <f>'Price guide'!G34</f>
        <v>1.1840336134453782</v>
      </c>
      <c r="I41" s="17"/>
      <c r="J41" s="43"/>
      <c r="K41" s="18"/>
      <c r="L41" s="18"/>
      <c r="M41" s="16"/>
      <c r="N41" s="28">
        <f t="shared" si="0"/>
        <v>1.1840336134453782</v>
      </c>
    </row>
    <row r="42" spans="1:14">
      <c r="A42" s="29"/>
      <c r="B42" s="15"/>
      <c r="C42" s="19" t="str">
        <f>'Price guide'!C35</f>
        <v>Agip Holdorf</v>
      </c>
      <c r="D42" s="19"/>
      <c r="E42" s="22"/>
      <c r="F42" s="20"/>
      <c r="G42" s="19"/>
      <c r="H42" s="28">
        <f>'Price guide'!G35</f>
        <v>1.1924369747899159</v>
      </c>
      <c r="I42" s="17"/>
      <c r="J42" s="44"/>
      <c r="K42" s="21"/>
      <c r="L42" s="18"/>
      <c r="M42" s="20"/>
      <c r="N42" s="28">
        <f t="shared" si="0"/>
        <v>1.1924369747899159</v>
      </c>
    </row>
    <row r="43" spans="1:14">
      <c r="A43" s="23"/>
      <c r="B43" s="15"/>
      <c r="C43" s="15"/>
      <c r="D43" s="15"/>
      <c r="E43" s="22"/>
      <c r="F43" s="16"/>
      <c r="G43" s="15"/>
      <c r="H43" s="28"/>
      <c r="I43" s="17"/>
      <c r="J43" s="43"/>
      <c r="K43" s="18"/>
      <c r="L43" s="18"/>
      <c r="M43" s="16"/>
      <c r="N43" s="28">
        <f t="shared" si="0"/>
        <v>0</v>
      </c>
    </row>
    <row r="44" spans="1:14">
      <c r="A44" s="29"/>
      <c r="B44" s="15"/>
      <c r="C44" s="19"/>
      <c r="D44" s="19"/>
      <c r="E44" s="22"/>
      <c r="F44" s="20"/>
      <c r="G44" s="19"/>
      <c r="H44" s="28"/>
      <c r="I44" s="17"/>
      <c r="J44" s="44"/>
      <c r="K44" s="21"/>
      <c r="L44" s="18"/>
      <c r="M44" s="20"/>
      <c r="N44" s="28">
        <f t="shared" si="0"/>
        <v>0</v>
      </c>
    </row>
    <row r="45" spans="1:14">
      <c r="A45" s="23" t="s">
        <v>4</v>
      </c>
      <c r="B45" s="15"/>
      <c r="C45" s="15" t="str">
        <f>'Price guide'!C36</f>
        <v>Average</v>
      </c>
      <c r="D45" s="15"/>
      <c r="E45" s="15"/>
      <c r="F45" s="16"/>
      <c r="G45" s="15"/>
      <c r="H45" s="28">
        <f>'Price guide'!G36</f>
        <v>1.1504065040650406</v>
      </c>
      <c r="I45" s="17"/>
      <c r="J45" s="43"/>
      <c r="K45" s="18"/>
      <c r="L45" s="18"/>
      <c r="M45" s="16"/>
      <c r="N45" s="28">
        <f t="shared" si="0"/>
        <v>1.1504065040650406</v>
      </c>
    </row>
    <row r="46" spans="1:14">
      <c r="A46" s="29" t="s">
        <v>35</v>
      </c>
      <c r="B46" s="15"/>
      <c r="C46" s="19" t="str">
        <f>'Price guide'!C37</f>
        <v xml:space="preserve">Venlo  </v>
      </c>
      <c r="D46" s="19"/>
      <c r="E46" s="22"/>
      <c r="F46" s="20"/>
      <c r="G46" s="19"/>
      <c r="H46" s="28">
        <f>'Price guide'!G37</f>
        <v>1.1950413223140497</v>
      </c>
      <c r="I46" s="17"/>
      <c r="J46" s="44"/>
      <c r="K46" s="21"/>
      <c r="L46" s="18"/>
      <c r="M46" s="20"/>
      <c r="N46" s="28">
        <f t="shared" si="0"/>
        <v>1.1950413223140497</v>
      </c>
    </row>
    <row r="47" spans="1:14">
      <c r="A47" s="23"/>
      <c r="B47" s="15"/>
      <c r="C47" s="15" t="str">
        <f>'Price guide'!C38</f>
        <v>Breda Autodieseloil</v>
      </c>
      <c r="D47" s="15"/>
      <c r="E47" s="22"/>
      <c r="F47" s="16"/>
      <c r="G47" s="15"/>
      <c r="H47" s="28">
        <f>'Price guide'!G38</f>
        <v>0</v>
      </c>
      <c r="I47" s="17"/>
      <c r="J47" s="43"/>
      <c r="K47" s="18"/>
      <c r="L47" s="18"/>
      <c r="M47" s="16"/>
      <c r="N47" s="28">
        <f t="shared" si="0"/>
        <v>0</v>
      </c>
    </row>
    <row r="48" spans="1:14">
      <c r="A48" s="29" t="s">
        <v>26</v>
      </c>
      <c r="B48" s="15"/>
      <c r="C48" s="19" t="str">
        <f>'Price guide'!C39</f>
        <v>Average Prices</v>
      </c>
      <c r="D48" s="19"/>
      <c r="E48" s="15"/>
      <c r="F48" s="20"/>
      <c r="G48" s="19"/>
      <c r="H48" s="28">
        <f>'Price guide'!G39</f>
        <v>1.0685386518536486</v>
      </c>
      <c r="I48" s="17"/>
      <c r="J48" s="44"/>
      <c r="K48" s="21"/>
      <c r="L48" s="18"/>
      <c r="M48" s="20"/>
      <c r="N48" s="28">
        <f t="shared" si="0"/>
        <v>1.0685386518536486</v>
      </c>
    </row>
    <row r="49" spans="1:14">
      <c r="A49" s="23" t="s">
        <v>38</v>
      </c>
      <c r="B49" s="15"/>
      <c r="C49" s="15" t="str">
        <f>'Price guide'!C40</f>
        <v>General</v>
      </c>
      <c r="D49" s="15"/>
      <c r="E49" s="15"/>
      <c r="F49" s="16"/>
      <c r="G49" s="15"/>
      <c r="H49" s="28">
        <f>'Price guide'!G40</f>
        <v>1.3778688524590164</v>
      </c>
      <c r="I49" s="17"/>
      <c r="J49" s="43"/>
      <c r="K49" s="18"/>
      <c r="L49" s="18"/>
      <c r="M49" s="16"/>
      <c r="N49" s="28">
        <f t="shared" si="0"/>
        <v>1.3778688524590164</v>
      </c>
    </row>
    <row r="50" spans="1:14">
      <c r="A50" s="23" t="s">
        <v>111</v>
      </c>
      <c r="B50" s="15"/>
      <c r="C50" s="15" t="str">
        <f>'Price guide'!C41</f>
        <v>General</v>
      </c>
      <c r="D50" s="15"/>
      <c r="E50" s="15"/>
      <c r="F50" s="16"/>
      <c r="G50" s="15"/>
      <c r="H50" s="28">
        <f>'Price guide'!G41</f>
        <v>1.2634146341463415</v>
      </c>
      <c r="I50" s="17"/>
      <c r="J50" s="43"/>
      <c r="K50" s="18"/>
      <c r="L50" s="18"/>
      <c r="M50" s="16"/>
      <c r="N50" s="28">
        <f>H50-J50</f>
        <v>1.2634146341463415</v>
      </c>
    </row>
    <row r="51" spans="1:14">
      <c r="A51" s="29" t="s">
        <v>31</v>
      </c>
      <c r="B51" s="15"/>
      <c r="C51" s="19" t="str">
        <f>'Price guide'!C42</f>
        <v>Average Pumpprice </v>
      </c>
      <c r="D51" s="19"/>
      <c r="E51" s="22"/>
      <c r="F51" s="20"/>
      <c r="G51" s="19"/>
      <c r="H51" s="28">
        <f>'Price guide'!G42</f>
        <v>1.0536306961380344</v>
      </c>
      <c r="I51" s="17"/>
      <c r="J51" s="44"/>
      <c r="K51" s="21"/>
      <c r="L51" s="18"/>
      <c r="M51" s="20"/>
      <c r="N51" s="28">
        <f t="shared" si="0"/>
        <v>1.0536306961380344</v>
      </c>
    </row>
    <row r="52" spans="1:14">
      <c r="A52" s="23" t="s">
        <v>82</v>
      </c>
      <c r="B52" s="15"/>
      <c r="C52" s="15" t="str">
        <f>'Price guide'!C43</f>
        <v>list price</v>
      </c>
      <c r="D52" s="15"/>
      <c r="E52" s="22"/>
      <c r="F52" s="16"/>
      <c r="G52" s="15"/>
      <c r="H52" s="28">
        <f>'Price guide'!G43</f>
        <v>1.0842799041046578</v>
      </c>
      <c r="I52" s="17"/>
      <c r="J52" s="43"/>
      <c r="K52" s="18"/>
      <c r="L52" s="18"/>
      <c r="M52" s="16"/>
      <c r="N52" s="28">
        <f t="shared" si="0"/>
        <v>1.0842799041046578</v>
      </c>
    </row>
    <row r="53" spans="1:14">
      <c r="A53" s="29" t="s">
        <v>44</v>
      </c>
      <c r="B53" s="15"/>
      <c r="C53" s="19" t="str">
        <f>'Price guide'!C44</f>
        <v xml:space="preserve"> </v>
      </c>
      <c r="D53" s="19"/>
      <c r="E53" s="15"/>
      <c r="F53" s="20"/>
      <c r="G53" s="19"/>
      <c r="H53" s="28">
        <f>'Price guide'!G44</f>
        <v>1.0391304347826089</v>
      </c>
      <c r="I53" s="17"/>
      <c r="J53" s="44"/>
      <c r="K53" s="21"/>
      <c r="L53" s="18"/>
      <c r="M53" s="20"/>
      <c r="N53" s="28">
        <f t="shared" si="0"/>
        <v>1.0391304347826089</v>
      </c>
    </row>
    <row r="54" spans="1:14">
      <c r="A54" s="23" t="s">
        <v>41</v>
      </c>
      <c r="B54" s="15"/>
      <c r="C54" s="15" t="str">
        <f>'Price guide'!C45</f>
        <v xml:space="preserve">list price  </v>
      </c>
      <c r="D54" s="15"/>
      <c r="E54" s="15"/>
      <c r="F54" s="16"/>
      <c r="G54" s="15"/>
      <c r="H54" s="28">
        <f>'Price guide'!G45</f>
        <v>1.3623051487954654</v>
      </c>
      <c r="I54" s="17"/>
      <c r="J54" s="43"/>
      <c r="K54" s="18"/>
      <c r="L54" s="18"/>
      <c r="M54" s="16"/>
      <c r="N54" s="28">
        <f t="shared" si="0"/>
        <v>1.3623051487954654</v>
      </c>
    </row>
    <row r="55" spans="1:14">
      <c r="A55" s="29" t="s">
        <v>32</v>
      </c>
      <c r="B55" s="15"/>
      <c r="C55" s="19" t="str">
        <f>'Price guide'!C46</f>
        <v xml:space="preserve">Average  </v>
      </c>
      <c r="D55" s="19"/>
      <c r="E55" s="15"/>
      <c r="F55" s="20"/>
      <c r="G55" s="19"/>
      <c r="H55" s="28">
        <f>'Price guide'!G46</f>
        <v>1.049117127586477</v>
      </c>
      <c r="I55" s="17"/>
      <c r="J55" s="44"/>
      <c r="K55" s="21"/>
      <c r="L55" s="18"/>
      <c r="M55" s="20"/>
      <c r="N55" s="28">
        <f t="shared" si="0"/>
        <v>1.049117127586477</v>
      </c>
    </row>
    <row r="56" spans="1:14">
      <c r="A56" s="23" t="s">
        <v>75</v>
      </c>
      <c r="B56" s="15"/>
      <c r="C56" s="15" t="str">
        <f>'Price guide'!C47</f>
        <v>Average</v>
      </c>
      <c r="D56" s="15"/>
      <c r="E56" s="15"/>
      <c r="F56" s="16"/>
      <c r="G56" s="15"/>
      <c r="H56" s="28">
        <f>'Price guide'!G47</f>
        <v>1.0762222810191573</v>
      </c>
      <c r="I56" s="17"/>
      <c r="J56" s="43"/>
      <c r="K56" s="18"/>
      <c r="L56" s="18"/>
      <c r="M56" s="16"/>
      <c r="N56" s="28">
        <f t="shared" si="0"/>
        <v>1.0762222810191573</v>
      </c>
    </row>
    <row r="57" spans="1:14">
      <c r="A57" s="23" t="s">
        <v>61</v>
      </c>
      <c r="B57" s="15"/>
      <c r="C57" s="15" t="str">
        <f>'Price guide'!C48</f>
        <v>Pumpprice</v>
      </c>
      <c r="D57" s="15"/>
      <c r="E57" s="15"/>
      <c r="F57" s="16"/>
      <c r="G57" s="15"/>
      <c r="H57" s="28">
        <f>'Price guide'!G48</f>
        <v>0.70979551278698805</v>
      </c>
      <c r="I57" s="17"/>
      <c r="J57" s="43"/>
      <c r="K57" s="18"/>
      <c r="L57" s="18"/>
      <c r="M57" s="16"/>
      <c r="N57" s="28">
        <f>H57-J57</f>
        <v>0.70979551278698805</v>
      </c>
    </row>
    <row r="58" spans="1:14">
      <c r="A58" s="23" t="s">
        <v>71</v>
      </c>
      <c r="B58" s="15"/>
      <c r="C58" s="15" t="str">
        <f>'Price guide'!C49</f>
        <v>Average</v>
      </c>
      <c r="D58" s="15"/>
      <c r="E58" s="15"/>
      <c r="F58" s="16"/>
      <c r="G58" s="15"/>
      <c r="H58" s="28">
        <f>'Price guide'!F49</f>
        <v>1.4631645369932165</v>
      </c>
      <c r="I58" s="17"/>
      <c r="J58" s="43"/>
      <c r="K58" s="18"/>
      <c r="L58" s="18"/>
      <c r="M58" s="16"/>
      <c r="N58" s="28">
        <f t="shared" si="0"/>
        <v>1.4631645369932165</v>
      </c>
    </row>
    <row r="59" spans="1:14">
      <c r="A59" s="29" t="s">
        <v>33</v>
      </c>
      <c r="B59" s="15"/>
      <c r="C59" s="19" t="str">
        <f>'Price guide'!C50</f>
        <v>Average</v>
      </c>
      <c r="D59" s="19"/>
      <c r="E59" s="15"/>
      <c r="F59" s="20"/>
      <c r="G59" s="19"/>
      <c r="H59" s="28">
        <f>'Price guide'!G50</f>
        <v>1.1541666666666668</v>
      </c>
      <c r="I59" s="17"/>
      <c r="J59" s="44"/>
      <c r="K59" s="21"/>
      <c r="L59" s="18"/>
      <c r="M59" s="20"/>
      <c r="N59" s="28">
        <f t="shared" si="0"/>
        <v>1.1541666666666668</v>
      </c>
    </row>
    <row r="60" spans="1:14">
      <c r="A60" s="23" t="s">
        <v>34</v>
      </c>
      <c r="B60" s="15"/>
      <c r="C60" s="15" t="str">
        <f>'Price guide'!C51</f>
        <v>Average</v>
      </c>
      <c r="D60" s="15"/>
      <c r="E60" s="15"/>
      <c r="F60" s="16"/>
      <c r="G60" s="15"/>
      <c r="H60" s="28">
        <f>'Price guide'!G51</f>
        <v>1.1466666666666667</v>
      </c>
      <c r="I60" s="17"/>
      <c r="J60" s="43"/>
      <c r="K60" s="18"/>
      <c r="L60" s="18"/>
      <c r="M60" s="16"/>
      <c r="N60" s="28">
        <f t="shared" si="0"/>
        <v>1.1466666666666667</v>
      </c>
    </row>
    <row r="61" spans="1:14">
      <c r="A61" s="29" t="s">
        <v>36</v>
      </c>
      <c r="B61" s="15"/>
      <c r="C61" s="19" t="str">
        <f>'Price guide'!C52</f>
        <v>Briviesca</v>
      </c>
      <c r="D61" s="19"/>
      <c r="E61" s="22"/>
      <c r="F61" s="20"/>
      <c r="G61" s="19"/>
      <c r="H61" s="28">
        <f>'Price guide'!G52</f>
        <v>1.1388429752066116</v>
      </c>
      <c r="I61" s="17"/>
      <c r="J61" s="44"/>
      <c r="K61" s="21"/>
      <c r="L61" s="18"/>
      <c r="M61" s="20"/>
      <c r="N61" s="28">
        <f t="shared" si="0"/>
        <v>1.1388429752066116</v>
      </c>
    </row>
    <row r="62" spans="1:14">
      <c r="A62" s="23"/>
      <c r="B62" s="15"/>
      <c r="C62" s="15" t="str">
        <f>'Price guide'!C53</f>
        <v>BP La Junquera</v>
      </c>
      <c r="D62" s="15"/>
      <c r="E62" s="15"/>
      <c r="F62" s="16"/>
      <c r="G62" s="15"/>
      <c r="H62" s="28">
        <f>'Price guide'!G53</f>
        <v>1.1289256198347108</v>
      </c>
      <c r="I62" s="17"/>
      <c r="J62" s="43"/>
      <c r="K62" s="18"/>
      <c r="L62" s="18"/>
      <c r="M62" s="16"/>
      <c r="N62" s="28">
        <f t="shared" si="0"/>
        <v>1.1289256198347108</v>
      </c>
    </row>
    <row r="63" spans="1:14">
      <c r="A63" s="23"/>
      <c r="B63" s="15"/>
      <c r="C63" s="15" t="str">
        <f>'Price guide'!C54</f>
        <v>IRUN Cepsa</v>
      </c>
      <c r="D63" s="15"/>
      <c r="E63" s="15"/>
      <c r="F63" s="16"/>
      <c r="G63" s="15"/>
      <c r="H63" s="28">
        <f>'Price guide'!G54</f>
        <v>1.0933884297520662</v>
      </c>
      <c r="I63" s="17"/>
      <c r="J63" s="43"/>
      <c r="K63" s="18"/>
      <c r="L63" s="18"/>
      <c r="M63" s="16"/>
      <c r="N63" s="28">
        <f t="shared" si="0"/>
        <v>1.0933884297520662</v>
      </c>
    </row>
    <row r="64" spans="1:14">
      <c r="A64" s="29"/>
      <c r="B64" s="15"/>
      <c r="C64" s="19"/>
      <c r="D64" s="19"/>
      <c r="E64" s="15"/>
      <c r="F64" s="20"/>
      <c r="G64" s="19"/>
      <c r="H64" s="28"/>
      <c r="I64" s="17"/>
      <c r="J64" s="44"/>
      <c r="K64" s="21"/>
      <c r="L64" s="18"/>
      <c r="M64" s="20"/>
      <c r="N64" s="28">
        <f t="shared" si="0"/>
        <v>0</v>
      </c>
    </row>
    <row r="65" spans="1:26">
      <c r="A65" s="23"/>
      <c r="B65" s="15"/>
      <c r="C65" s="15"/>
      <c r="D65" s="15"/>
      <c r="E65" s="15"/>
      <c r="F65" s="16"/>
      <c r="G65" s="15"/>
      <c r="H65" s="28"/>
      <c r="I65" s="17"/>
      <c r="J65" s="43"/>
      <c r="K65" s="18"/>
      <c r="L65" s="18"/>
      <c r="M65" s="16"/>
      <c r="N65" s="28">
        <f t="shared" si="0"/>
        <v>0</v>
      </c>
    </row>
    <row r="66" spans="1:26">
      <c r="A66" s="29" t="s">
        <v>40</v>
      </c>
      <c r="B66" s="19"/>
      <c r="C66" s="19" t="str">
        <f>'Price guide'!C55</f>
        <v>list price</v>
      </c>
      <c r="D66" s="19"/>
      <c r="E66" s="22"/>
      <c r="F66" s="20"/>
      <c r="G66" s="19"/>
      <c r="H66" s="28">
        <f>'Price guide'!G55</f>
        <v>1.3102878422583677</v>
      </c>
      <c r="I66" s="17"/>
      <c r="J66" s="44"/>
      <c r="K66" s="21"/>
      <c r="L66" s="21"/>
      <c r="M66" s="20"/>
      <c r="N66" s="28">
        <f t="shared" si="0"/>
        <v>1.3102878422583677</v>
      </c>
    </row>
    <row r="67" spans="1:26">
      <c r="A67" s="23"/>
      <c r="B67" s="15"/>
      <c r="C67" s="15"/>
      <c r="D67" s="15"/>
      <c r="E67" s="22"/>
      <c r="F67" s="16"/>
      <c r="G67" s="15"/>
      <c r="H67" s="28"/>
      <c r="I67" s="17"/>
      <c r="J67" s="43"/>
      <c r="K67" s="18"/>
      <c r="L67" s="18"/>
      <c r="M67" s="16"/>
      <c r="N67" s="28">
        <f t="shared" si="0"/>
        <v>0</v>
      </c>
    </row>
    <row r="68" spans="1:26">
      <c r="A68" s="29"/>
      <c r="B68" s="19"/>
      <c r="C68" s="19"/>
      <c r="D68" s="19"/>
      <c r="E68" s="22"/>
      <c r="F68" s="20"/>
      <c r="G68" s="19"/>
      <c r="H68" s="28"/>
      <c r="I68" s="17"/>
      <c r="J68" s="44"/>
      <c r="K68" s="21"/>
      <c r="L68" s="21"/>
      <c r="M68" s="20"/>
      <c r="N68" s="28">
        <f t="shared" si="0"/>
        <v>0</v>
      </c>
    </row>
    <row r="69" spans="1:26">
      <c r="A69" s="23" t="s">
        <v>72</v>
      </c>
      <c r="B69" s="15"/>
      <c r="C69" s="15" t="str">
        <f>'Price guide'!C56</f>
        <v>Average</v>
      </c>
      <c r="D69" s="15"/>
      <c r="E69" s="22"/>
      <c r="F69" s="16"/>
      <c r="G69" s="15"/>
      <c r="H69" s="28">
        <f>'Price guide'!G56</f>
        <v>1.4381257739387387</v>
      </c>
      <c r="I69" s="17"/>
      <c r="J69" s="43"/>
      <c r="K69" s="18"/>
      <c r="L69" s="18"/>
      <c r="M69" s="16"/>
      <c r="N69" s="28">
        <f t="shared" si="0"/>
        <v>1.4381257739387387</v>
      </c>
    </row>
    <row r="70" spans="1:26">
      <c r="A70" s="29" t="s">
        <v>21</v>
      </c>
      <c r="B70" s="19"/>
      <c r="C70" s="19" t="str">
        <f>'Price guide'!C57</f>
        <v>Lancaster</v>
      </c>
      <c r="D70" s="19"/>
      <c r="E70" s="15"/>
      <c r="F70" s="20"/>
      <c r="G70" s="15"/>
      <c r="H70" s="28">
        <f>'Price guide'!G57</f>
        <v>1.4364327911305332</v>
      </c>
      <c r="I70" s="17"/>
      <c r="J70" s="44"/>
      <c r="K70" s="25"/>
      <c r="L70" s="25"/>
      <c r="M70" s="20"/>
      <c r="N70" s="28">
        <f t="shared" si="0"/>
        <v>1.4364327911305332</v>
      </c>
    </row>
    <row r="71" spans="1:26">
      <c r="H71" s="3"/>
      <c r="I71" s="7"/>
      <c r="J71" s="3"/>
    </row>
    <row r="72" spans="1:26">
      <c r="H72" s="3"/>
      <c r="I72" s="7"/>
      <c r="J72" s="3"/>
    </row>
    <row r="74" spans="1:26">
      <c r="H74" s="3"/>
      <c r="I74" s="7"/>
      <c r="J74" s="3"/>
    </row>
    <row r="75" spans="1:26">
      <c r="H75" s="3"/>
      <c r="I75" s="7"/>
      <c r="J75" s="3"/>
    </row>
    <row r="76" spans="1:26">
      <c r="A76" s="3"/>
      <c r="B76" s="3"/>
      <c r="F76" s="3"/>
      <c r="H76" s="3"/>
      <c r="I76" s="7"/>
      <c r="J76" s="3"/>
      <c r="L76" s="3"/>
    </row>
    <row r="78" spans="1:26"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</sheetData>
  <mergeCells count="3">
    <mergeCell ref="C1:D1"/>
    <mergeCell ref="F1:H1"/>
    <mergeCell ref="M1:N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3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F78"/>
  <sheetViews>
    <sheetView workbookViewId="0">
      <selection activeCell="E48" sqref="E48"/>
    </sheetView>
  </sheetViews>
  <sheetFormatPr defaultRowHeight="12.75"/>
  <cols>
    <col min="1" max="1" width="16.140625" style="26" bestFit="1" customWidth="1"/>
    <col min="2" max="2" width="0.28515625" style="7" customWidth="1"/>
    <col min="3" max="3" width="25.140625" style="3" bestFit="1" customWidth="1"/>
    <col min="4" max="4" width="7.85546875" style="3" customWidth="1"/>
    <col min="5" max="5" width="0.28515625" style="7" customWidth="1"/>
    <col min="6" max="6" width="2" style="5" customWidth="1"/>
    <col min="7" max="7" width="1.140625" style="3" customWidth="1"/>
    <col min="8" max="8" width="6.7109375" style="4" customWidth="1"/>
    <col min="9" max="9" width="0.28515625" style="8" customWidth="1"/>
    <col min="10" max="10" width="10.42578125" style="4" bestFit="1" customWidth="1"/>
    <col min="11" max="11" width="0.7109375" style="3" customWidth="1"/>
    <col min="12" max="12" width="0.28515625" style="7" customWidth="1"/>
    <col min="13" max="13" width="4.42578125" style="3" customWidth="1"/>
    <col min="14" max="14" width="6.7109375" style="3" customWidth="1"/>
    <col min="15" max="136" width="9.140625" style="7"/>
    <col min="137" max="16384" width="9.140625" style="3"/>
  </cols>
  <sheetData>
    <row r="1" spans="1:136" s="14" customFormat="1" ht="66.75" customHeight="1">
      <c r="A1" s="30" t="s">
        <v>7</v>
      </c>
      <c r="B1" s="12"/>
      <c r="C1" s="155" t="s">
        <v>165</v>
      </c>
      <c r="D1" s="155"/>
      <c r="E1" s="12"/>
      <c r="F1" s="156" t="s">
        <v>43</v>
      </c>
      <c r="G1" s="156"/>
      <c r="H1" s="156"/>
      <c r="I1" s="13"/>
      <c r="J1" s="31" t="s">
        <v>105</v>
      </c>
      <c r="K1" s="31"/>
      <c r="L1" s="13"/>
      <c r="M1" s="155" t="s">
        <v>110</v>
      </c>
      <c r="N1" s="155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</row>
    <row r="2" spans="1:136">
      <c r="A2" s="23" t="s">
        <v>24</v>
      </c>
      <c r="B2" s="15"/>
      <c r="C2" s="15" t="str">
        <f>'Price guide'!C3</f>
        <v>OMV Gries Brennersee</v>
      </c>
      <c r="D2" s="15"/>
      <c r="E2" s="15"/>
      <c r="F2" s="16"/>
      <c r="G2" s="15"/>
      <c r="H2" s="28">
        <f>'Price guide'!G3</f>
        <v>1.1891666666666667</v>
      </c>
      <c r="I2" s="17"/>
      <c r="J2" s="43"/>
      <c r="K2" s="18"/>
      <c r="L2" s="18"/>
      <c r="N2" s="28">
        <f>H2-J2</f>
        <v>1.1891666666666667</v>
      </c>
    </row>
    <row r="3" spans="1:136">
      <c r="A3" s="29"/>
      <c r="B3" s="15"/>
      <c r="C3" s="19" t="str">
        <f>'Price guide'!C4</f>
        <v>Hart/Villach</v>
      </c>
      <c r="D3" s="19"/>
      <c r="E3" s="15"/>
      <c r="F3" s="20"/>
      <c r="G3" s="19"/>
      <c r="H3" s="28">
        <f>'Price guide'!G4</f>
        <v>1.1658333333333335</v>
      </c>
      <c r="I3" s="17"/>
      <c r="J3" s="44"/>
      <c r="K3" s="21"/>
      <c r="L3" s="18"/>
      <c r="M3" s="20"/>
      <c r="N3" s="28">
        <f t="shared" ref="N3:N63" si="0">H3-J3</f>
        <v>1.1658333333333335</v>
      </c>
    </row>
    <row r="4" spans="1:136">
      <c r="A4" s="23"/>
      <c r="B4" s="15"/>
      <c r="C4" s="15" t="str">
        <f>'Price guide'!C5</f>
        <v>Eurotruck Niederndorf + others</v>
      </c>
      <c r="D4" s="15"/>
      <c r="E4" s="22"/>
      <c r="F4" s="16"/>
      <c r="G4" s="15"/>
      <c r="H4" s="28">
        <f>'Price guide'!G5</f>
        <v>1.1758333333333335</v>
      </c>
      <c r="I4" s="17"/>
      <c r="J4" s="43"/>
      <c r="K4" s="18"/>
      <c r="L4" s="18"/>
      <c r="M4" s="16"/>
      <c r="N4" s="28">
        <f t="shared" si="0"/>
        <v>1.1758333333333335</v>
      </c>
    </row>
    <row r="5" spans="1:136" s="9" customFormat="1">
      <c r="A5" s="29"/>
      <c r="B5" s="15"/>
      <c r="C5" s="19" t="str">
        <f>'Price guide'!C6</f>
        <v>Agip IBK-Amras</v>
      </c>
      <c r="D5" s="19"/>
      <c r="E5" s="15"/>
      <c r="F5" s="20"/>
      <c r="G5" s="19"/>
      <c r="H5" s="28">
        <f>'Price guide'!G6</f>
        <v>1.1658333333333335</v>
      </c>
      <c r="I5" s="17"/>
      <c r="J5" s="44"/>
      <c r="K5" s="21"/>
      <c r="L5" s="18"/>
      <c r="M5" s="20"/>
      <c r="N5" s="28">
        <f t="shared" si="0"/>
        <v>1.1658333333333335</v>
      </c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</row>
    <row r="6" spans="1:136">
      <c r="A6" s="23"/>
      <c r="B6" s="15"/>
      <c r="C6" s="15" t="str">
        <f>'Price guide'!C7</f>
        <v>Unterpremstätten</v>
      </c>
      <c r="D6" s="15"/>
      <c r="E6" s="23"/>
      <c r="F6" s="16"/>
      <c r="G6" s="15"/>
      <c r="H6" s="28">
        <f>'Price guide'!G7</f>
        <v>1.0991666666666666</v>
      </c>
      <c r="I6" s="17"/>
      <c r="J6" s="43"/>
      <c r="K6" s="18"/>
      <c r="L6" s="18"/>
      <c r="M6" s="16"/>
      <c r="N6" s="28">
        <f t="shared" si="0"/>
        <v>1.0991666666666666</v>
      </c>
    </row>
    <row r="7" spans="1:136" s="9" customFormat="1">
      <c r="A7" s="29"/>
      <c r="B7" s="15"/>
      <c r="C7" s="19" t="str">
        <f>'Price guide'!C8</f>
        <v>Kufstein</v>
      </c>
      <c r="D7" s="19"/>
      <c r="E7" s="15"/>
      <c r="F7" s="20"/>
      <c r="G7" s="19"/>
      <c r="H7" s="28">
        <f>'Price guide'!G8</f>
        <v>1.1158333333333335</v>
      </c>
      <c r="I7" s="17"/>
      <c r="J7" s="44"/>
      <c r="K7" s="21"/>
      <c r="L7" s="18"/>
      <c r="M7" s="20"/>
      <c r="N7" s="28">
        <f t="shared" si="0"/>
        <v>1.1158333333333335</v>
      </c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</row>
    <row r="8" spans="1:136" s="9" customFormat="1">
      <c r="A8" s="23"/>
      <c r="B8" s="15"/>
      <c r="C8" s="15"/>
      <c r="D8" s="15"/>
      <c r="E8" s="15"/>
      <c r="F8" s="16"/>
      <c r="G8" s="15"/>
      <c r="H8" s="28"/>
      <c r="I8" s="17"/>
      <c r="J8" s="43"/>
      <c r="K8" s="18"/>
      <c r="L8" s="18"/>
      <c r="M8" s="16"/>
      <c r="N8" s="28">
        <f t="shared" si="0"/>
        <v>0</v>
      </c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</row>
    <row r="9" spans="1:136" s="9" customFormat="1">
      <c r="A9" s="29"/>
      <c r="B9" s="15"/>
      <c r="C9" s="19"/>
      <c r="D9" s="19"/>
      <c r="E9" s="15"/>
      <c r="F9" s="20"/>
      <c r="G9" s="19"/>
      <c r="H9" s="28"/>
      <c r="I9" s="17"/>
      <c r="J9" s="44"/>
      <c r="K9" s="21"/>
      <c r="L9" s="18"/>
      <c r="M9" s="20"/>
      <c r="N9" s="28">
        <f t="shared" si="0"/>
        <v>0</v>
      </c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</row>
    <row r="10" spans="1:136" s="9" customFormat="1">
      <c r="A10" s="29" t="s">
        <v>23</v>
      </c>
      <c r="B10" s="15"/>
      <c r="C10" s="19" t="str">
        <f>'Price guide'!C9</f>
        <v>G.&amp;V. / BP list price</v>
      </c>
      <c r="D10" s="19"/>
      <c r="E10" s="22"/>
      <c r="F10" s="20"/>
      <c r="G10" s="19"/>
      <c r="H10" s="28">
        <f>'Price guide'!G9</f>
        <v>1.2</v>
      </c>
      <c r="I10" s="17"/>
      <c r="J10" s="44"/>
      <c r="K10" s="21"/>
      <c r="L10" s="18"/>
      <c r="M10" s="20"/>
      <c r="N10" s="28">
        <f t="shared" si="0"/>
        <v>1.2</v>
      </c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</row>
    <row r="11" spans="1:136">
      <c r="A11" s="23"/>
      <c r="B11" s="15"/>
      <c r="C11" s="15" t="str">
        <f>'Price guide'!C10</f>
        <v>Poweroil list price</v>
      </c>
      <c r="D11" s="15"/>
      <c r="E11" s="22"/>
      <c r="F11" s="16"/>
      <c r="G11" s="15"/>
      <c r="H11" s="28">
        <f>'Price guide'!G10</f>
        <v>1.2</v>
      </c>
      <c r="I11" s="17"/>
      <c r="J11" s="43"/>
      <c r="K11" s="18"/>
      <c r="L11" s="18"/>
      <c r="M11" s="16"/>
      <c r="N11" s="28">
        <f t="shared" si="0"/>
        <v>1.2</v>
      </c>
    </row>
    <row r="12" spans="1:136">
      <c r="A12" s="29"/>
      <c r="B12" s="15"/>
      <c r="C12" s="19"/>
      <c r="D12" s="19"/>
      <c r="E12" s="22"/>
      <c r="F12" s="20"/>
      <c r="G12" s="19"/>
      <c r="H12" s="28"/>
      <c r="I12" s="17"/>
      <c r="J12" s="44"/>
      <c r="K12" s="21"/>
      <c r="L12" s="18"/>
      <c r="M12" s="20"/>
      <c r="N12" s="28">
        <f t="shared" si="0"/>
        <v>0</v>
      </c>
    </row>
    <row r="13" spans="1:136">
      <c r="A13" s="23"/>
      <c r="B13" s="15"/>
      <c r="C13" s="15"/>
      <c r="D13" s="15"/>
      <c r="E13" s="22"/>
      <c r="F13" s="16"/>
      <c r="G13" s="15"/>
      <c r="H13" s="28"/>
      <c r="I13" s="17"/>
      <c r="J13" s="43"/>
      <c r="K13" s="18"/>
      <c r="L13" s="18"/>
      <c r="M13" s="16"/>
      <c r="N13" s="28">
        <f t="shared" si="0"/>
        <v>0</v>
      </c>
    </row>
    <row r="14" spans="1:136" s="9" customFormat="1">
      <c r="A14" s="29" t="s">
        <v>74</v>
      </c>
      <c r="B14" s="15"/>
      <c r="C14" s="19" t="str">
        <f>'Price guide'!C11</f>
        <v>Average</v>
      </c>
      <c r="D14" s="19"/>
      <c r="E14" s="22"/>
      <c r="F14" s="20"/>
      <c r="G14" s="19"/>
      <c r="H14" s="28">
        <f>'Price guide'!G11</f>
        <v>1.1035552374135051</v>
      </c>
      <c r="I14" s="17"/>
      <c r="J14" s="44"/>
      <c r="K14" s="21"/>
      <c r="L14" s="18"/>
      <c r="M14" s="20"/>
      <c r="N14" s="28">
        <f t="shared" si="0"/>
        <v>1.1035552374135051</v>
      </c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</row>
    <row r="15" spans="1:136">
      <c r="A15" s="23" t="s">
        <v>63</v>
      </c>
      <c r="B15" s="15"/>
      <c r="C15" s="15" t="str">
        <f>'Price guide'!C12</f>
        <v>Average</v>
      </c>
      <c r="D15" s="15"/>
      <c r="E15" s="15"/>
      <c r="F15" s="16"/>
      <c r="G15" s="15"/>
      <c r="H15" s="28">
        <f>'Price guide'!G12</f>
        <v>1.1111530414145607</v>
      </c>
      <c r="I15" s="17"/>
      <c r="J15" s="43"/>
      <c r="K15" s="18"/>
      <c r="L15" s="18"/>
      <c r="M15" s="16"/>
      <c r="N15" s="28">
        <f t="shared" si="0"/>
        <v>1.1111530414145607</v>
      </c>
    </row>
    <row r="16" spans="1:136" s="9" customFormat="1">
      <c r="A16" s="29" t="s">
        <v>28</v>
      </c>
      <c r="B16" s="15"/>
      <c r="C16" s="19" t="str">
        <f>'Price guide'!C13</f>
        <v>OMV</v>
      </c>
      <c r="D16" s="19"/>
      <c r="E16" s="15"/>
      <c r="F16" s="20"/>
      <c r="G16" s="19"/>
      <c r="H16" s="28">
        <f>'Price guide'!G13</f>
        <v>1.0495398472684552</v>
      </c>
      <c r="I16" s="17"/>
      <c r="J16" s="44"/>
      <c r="K16" s="21"/>
      <c r="L16" s="18"/>
      <c r="M16" s="20"/>
      <c r="N16" s="28">
        <f t="shared" si="0"/>
        <v>1.0495398472684552</v>
      </c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</row>
    <row r="17" spans="1:136">
      <c r="A17" s="23" t="s">
        <v>39</v>
      </c>
      <c r="B17" s="15"/>
      <c r="C17" s="15" t="str">
        <f>'Price guide'!C14</f>
        <v xml:space="preserve">list price  </v>
      </c>
      <c r="D17" s="15"/>
      <c r="E17" s="15"/>
      <c r="F17" s="16"/>
      <c r="G17" s="15"/>
      <c r="H17" s="28">
        <f>'Price guide'!G14</f>
        <v>1.236096593497896</v>
      </c>
      <c r="I17" s="17"/>
      <c r="J17" s="43"/>
      <c r="K17" s="18"/>
      <c r="L17" s="18"/>
      <c r="M17" s="16"/>
      <c r="N17" s="28">
        <f t="shared" si="0"/>
        <v>1.236096593497896</v>
      </c>
    </row>
    <row r="18" spans="1:136">
      <c r="A18" s="29"/>
      <c r="B18" s="15"/>
      <c r="C18" s="19"/>
      <c r="D18" s="19"/>
      <c r="E18" s="15"/>
      <c r="F18" s="20"/>
      <c r="G18" s="19"/>
      <c r="H18" s="28"/>
      <c r="I18" s="17"/>
      <c r="J18" s="44"/>
      <c r="K18" s="18"/>
      <c r="L18" s="18"/>
      <c r="M18" s="20"/>
      <c r="N18" s="28">
        <f t="shared" si="0"/>
        <v>0</v>
      </c>
    </row>
    <row r="19" spans="1:136">
      <c r="A19" s="23"/>
      <c r="B19" s="15"/>
      <c r="C19" s="15"/>
      <c r="D19" s="15"/>
      <c r="E19" s="15"/>
      <c r="F19" s="16"/>
      <c r="G19" s="15"/>
      <c r="H19" s="28"/>
      <c r="I19" s="17"/>
      <c r="J19" s="43"/>
      <c r="K19" s="18"/>
      <c r="L19" s="18"/>
      <c r="M19" s="16"/>
      <c r="N19" s="28">
        <f t="shared" si="0"/>
        <v>0</v>
      </c>
    </row>
    <row r="20" spans="1:136" s="9" customFormat="1">
      <c r="A20" s="29" t="s">
        <v>30</v>
      </c>
      <c r="B20" s="15"/>
      <c r="C20" s="19" t="str">
        <f>'Price guide'!C15</f>
        <v xml:space="preserve">list price  </v>
      </c>
      <c r="D20" s="19"/>
      <c r="E20" s="22"/>
      <c r="F20" s="20"/>
      <c r="G20" s="19"/>
      <c r="H20" s="28">
        <f>'Price guide'!G15</f>
        <v>1.1166666666666667</v>
      </c>
      <c r="I20" s="17"/>
      <c r="J20" s="44"/>
      <c r="K20" s="21"/>
      <c r="L20" s="18"/>
      <c r="M20" s="20"/>
      <c r="N20" s="28">
        <f t="shared" si="0"/>
        <v>1.1166666666666667</v>
      </c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</row>
    <row r="21" spans="1:136">
      <c r="A21" s="23" t="s">
        <v>9</v>
      </c>
      <c r="B21" s="15"/>
      <c r="C21" s="15" t="str">
        <f>'Price guide'!C16</f>
        <v>St. Priest Truckstop</v>
      </c>
      <c r="D21" s="15"/>
      <c r="E21" s="15"/>
      <c r="F21" s="16"/>
      <c r="G21" s="15"/>
      <c r="H21" s="28">
        <f>'Price guide'!G16</f>
        <v>1.1195652173913044</v>
      </c>
      <c r="I21" s="17"/>
      <c r="J21" s="43"/>
      <c r="K21" s="24"/>
      <c r="L21" s="24"/>
      <c r="M21" s="16"/>
      <c r="N21" s="28">
        <f t="shared" si="0"/>
        <v>1.1195652173913044</v>
      </c>
    </row>
    <row r="22" spans="1:136" s="9" customFormat="1">
      <c r="A22" s="29"/>
      <c r="B22" s="15"/>
      <c r="C22" s="19" t="str">
        <f>'Price guide'!C17</f>
        <v>Macon BP</v>
      </c>
      <c r="D22" s="19"/>
      <c r="E22" s="15"/>
      <c r="F22" s="20"/>
      <c r="G22" s="19"/>
      <c r="H22" s="28">
        <f>'Price guide'!G17</f>
        <v>1.1195652173913044</v>
      </c>
      <c r="I22" s="17"/>
      <c r="J22" s="44"/>
      <c r="K22" s="25"/>
      <c r="L22" s="24"/>
      <c r="M22" s="20"/>
      <c r="N22" s="28">
        <f t="shared" si="0"/>
        <v>1.1195652173913044</v>
      </c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</row>
    <row r="23" spans="1:136">
      <c r="A23" s="23"/>
      <c r="B23" s="15"/>
      <c r="C23" s="15" t="str">
        <f>'Price guide'!C18</f>
        <v>Le Havre</v>
      </c>
      <c r="D23" s="15"/>
      <c r="E23" s="15"/>
      <c r="F23" s="16"/>
      <c r="G23" s="15"/>
      <c r="H23" s="28">
        <f>'Price guide'!G18</f>
        <v>1.1145484949832776</v>
      </c>
      <c r="I23" s="17"/>
      <c r="J23" s="43"/>
      <c r="K23" s="24"/>
      <c r="L23" s="24"/>
      <c r="M23" s="16"/>
      <c r="N23" s="28">
        <f t="shared" si="0"/>
        <v>1.1145484949832776</v>
      </c>
    </row>
    <row r="24" spans="1:136" s="9" customFormat="1">
      <c r="A24" s="29"/>
      <c r="B24" s="15"/>
      <c r="C24" s="19" t="str">
        <f>'Price guide'!C19</f>
        <v>ROYE BP Truckstop</v>
      </c>
      <c r="D24" s="19"/>
      <c r="E24" s="15"/>
      <c r="F24" s="20"/>
      <c r="G24" s="19"/>
      <c r="H24" s="28">
        <f>'Price guide'!G19</f>
        <v>1.1195652173913044</v>
      </c>
      <c r="I24" s="17"/>
      <c r="J24" s="44"/>
      <c r="K24" s="25"/>
      <c r="L24" s="24"/>
      <c r="M24" s="20"/>
      <c r="N24" s="28">
        <f t="shared" si="0"/>
        <v>1.1195652173913044</v>
      </c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</row>
    <row r="25" spans="1:136">
      <c r="A25" s="23"/>
      <c r="B25" s="15"/>
      <c r="C25" s="15" t="str">
        <f>'Price guide'!C20</f>
        <v>Calais</v>
      </c>
      <c r="D25" s="15"/>
      <c r="E25" s="15"/>
      <c r="F25" s="16"/>
      <c r="G25" s="15"/>
      <c r="H25" s="28">
        <f>'Price guide'!G20</f>
        <v>1.1362876254180603</v>
      </c>
      <c r="I25" s="17"/>
      <c r="J25" s="43"/>
      <c r="K25" s="24"/>
      <c r="L25" s="24"/>
      <c r="M25" s="16"/>
      <c r="N25" s="28">
        <f t="shared" si="0"/>
        <v>1.1362876254180603</v>
      </c>
    </row>
    <row r="26" spans="1:136" s="9" customFormat="1">
      <c r="A26" s="29"/>
      <c r="B26" s="15"/>
      <c r="C26" s="19"/>
      <c r="D26" s="19"/>
      <c r="E26" s="15"/>
      <c r="F26" s="20"/>
      <c r="G26" s="15"/>
      <c r="H26" s="28"/>
      <c r="I26" s="17"/>
      <c r="J26" s="44"/>
      <c r="K26" s="25"/>
      <c r="L26" s="24"/>
      <c r="M26" s="20"/>
      <c r="N26" s="28">
        <f t="shared" si="0"/>
        <v>0</v>
      </c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</row>
    <row r="27" spans="1:136">
      <c r="A27" s="23"/>
      <c r="B27" s="15"/>
      <c r="C27" s="15"/>
      <c r="D27" s="15"/>
      <c r="E27" s="15"/>
      <c r="F27" s="16"/>
      <c r="G27" s="15"/>
      <c r="H27" s="28"/>
      <c r="I27" s="17"/>
      <c r="J27" s="43"/>
      <c r="K27" s="24"/>
      <c r="L27" s="24"/>
      <c r="M27" s="16"/>
      <c r="N27" s="28">
        <f t="shared" si="0"/>
        <v>0</v>
      </c>
    </row>
    <row r="28" spans="1:136">
      <c r="A28" s="29" t="s">
        <v>11</v>
      </c>
      <c r="B28" s="15"/>
      <c r="C28" s="19" t="str">
        <f>'Price guide'!C21</f>
        <v xml:space="preserve">Aral Bockel/Gyhum </v>
      </c>
      <c r="D28" s="19"/>
      <c r="E28" s="15"/>
      <c r="F28" s="20"/>
      <c r="G28" s="19"/>
      <c r="H28" s="28">
        <f>'Price guide'!G21</f>
        <v>1.1840336134453782</v>
      </c>
      <c r="I28" s="17"/>
      <c r="J28" s="44"/>
      <c r="K28" s="21"/>
      <c r="L28" s="18"/>
      <c r="M28" s="20"/>
      <c r="N28" s="28">
        <f t="shared" si="0"/>
        <v>1.1840336134453782</v>
      </c>
    </row>
    <row r="29" spans="1:136">
      <c r="A29" s="23"/>
      <c r="B29" s="15"/>
      <c r="C29" s="15" t="str">
        <f>'Price guide'!C22</f>
        <v>Ilsfeld Truckst.</v>
      </c>
      <c r="D29" s="15"/>
      <c r="E29" s="15"/>
      <c r="F29" s="16"/>
      <c r="G29" s="15"/>
      <c r="H29" s="28">
        <f>'Price guide'!G22</f>
        <v>1.1840336134453782</v>
      </c>
      <c r="I29" s="17"/>
      <c r="J29" s="43"/>
      <c r="K29" s="18"/>
      <c r="L29" s="18"/>
      <c r="M29" s="16"/>
      <c r="N29" s="28">
        <f t="shared" si="0"/>
        <v>1.1840336134453782</v>
      </c>
    </row>
    <row r="30" spans="1:136" s="9" customFormat="1">
      <c r="A30" s="29"/>
      <c r="B30" s="15"/>
      <c r="C30" s="19" t="str">
        <f>'Price guide'!C23</f>
        <v>Bockenem</v>
      </c>
      <c r="D30" s="19"/>
      <c r="E30" s="15"/>
      <c r="F30" s="20"/>
      <c r="G30" s="19"/>
      <c r="H30" s="28">
        <f>'Price guide'!G23</f>
        <v>1.1840336134453782</v>
      </c>
      <c r="I30" s="17"/>
      <c r="J30" s="44"/>
      <c r="K30" s="21"/>
      <c r="L30" s="18"/>
      <c r="M30" s="20"/>
      <c r="N30" s="28">
        <f t="shared" si="0"/>
        <v>1.1840336134453782</v>
      </c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</row>
    <row r="31" spans="1:136">
      <c r="A31" s="23"/>
      <c r="B31" s="15"/>
      <c r="C31" s="15" t="str">
        <f>'Price guide'!C24</f>
        <v>Köln Truckstop</v>
      </c>
      <c r="D31" s="15"/>
      <c r="E31" s="15"/>
      <c r="F31" s="16"/>
      <c r="G31" s="15"/>
      <c r="H31" s="28">
        <f>'Price guide'!G24</f>
        <v>1.200840336134454</v>
      </c>
      <c r="I31" s="17"/>
      <c r="J31" s="43"/>
      <c r="K31" s="18"/>
      <c r="L31" s="18"/>
      <c r="M31" s="16"/>
      <c r="N31" s="28">
        <f t="shared" si="0"/>
        <v>1.200840336134454</v>
      </c>
    </row>
    <row r="32" spans="1:136" s="9" customFormat="1">
      <c r="A32" s="29"/>
      <c r="B32" s="15"/>
      <c r="C32" s="19" t="str">
        <f>'Price guide'!C25</f>
        <v>Vogelsdorf Aral</v>
      </c>
      <c r="D32" s="19"/>
      <c r="E32" s="15"/>
      <c r="F32" s="20"/>
      <c r="G32" s="19"/>
      <c r="H32" s="28">
        <f>'Price guide'!G25</f>
        <v>1.1840336134453782</v>
      </c>
      <c r="I32" s="17"/>
      <c r="J32" s="44"/>
      <c r="K32" s="21"/>
      <c r="L32" s="18"/>
      <c r="M32" s="20"/>
      <c r="N32" s="28">
        <f t="shared" si="0"/>
        <v>1.1840336134453782</v>
      </c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</row>
    <row r="33" spans="1:136">
      <c r="A33" s="23"/>
      <c r="B33" s="15"/>
      <c r="C33" s="15" t="str">
        <f>'Price guide'!C26</f>
        <v>Zorbau</v>
      </c>
      <c r="D33" s="15"/>
      <c r="E33" s="15"/>
      <c r="F33" s="16"/>
      <c r="G33" s="15"/>
      <c r="H33" s="28">
        <f>'Price guide'!G26</f>
        <v>1.1840336134453782</v>
      </c>
      <c r="I33" s="17"/>
      <c r="J33" s="43"/>
      <c r="K33" s="18"/>
      <c r="L33" s="18"/>
      <c r="M33" s="16"/>
      <c r="N33" s="28">
        <f t="shared" si="0"/>
        <v>1.1840336134453782</v>
      </c>
    </row>
    <row r="34" spans="1:136" s="9" customFormat="1">
      <c r="A34" s="29"/>
      <c r="B34" s="15"/>
      <c r="C34" s="19" t="str">
        <f>'Price guide'!C27</f>
        <v>Farhbinde</v>
      </c>
      <c r="D34" s="19"/>
      <c r="E34" s="15"/>
      <c r="F34" s="20"/>
      <c r="G34" s="19"/>
      <c r="H34" s="28">
        <f>'Price guide'!G27</f>
        <v>1.1840336134453782</v>
      </c>
      <c r="I34" s="17"/>
      <c r="J34" s="44"/>
      <c r="K34" s="21"/>
      <c r="L34" s="18"/>
      <c r="M34" s="20"/>
      <c r="N34" s="28">
        <f t="shared" si="0"/>
        <v>1.1840336134453782</v>
      </c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</row>
    <row r="35" spans="1:136">
      <c r="A35" s="23"/>
      <c r="B35" s="15"/>
      <c r="C35" s="15" t="str">
        <f>'Price guide'!C28</f>
        <v>Schwarmstedt</v>
      </c>
      <c r="D35" s="15"/>
      <c r="E35" s="15"/>
      <c r="F35" s="16"/>
      <c r="G35" s="15"/>
      <c r="H35" s="28">
        <f>'Price guide'!G28</f>
        <v>1.1840336134453782</v>
      </c>
      <c r="I35" s="17"/>
      <c r="J35" s="43"/>
      <c r="K35" s="18"/>
      <c r="L35" s="18"/>
      <c r="M35" s="16"/>
      <c r="N35" s="28">
        <f t="shared" si="0"/>
        <v>1.1840336134453782</v>
      </c>
    </row>
    <row r="36" spans="1:136" s="9" customFormat="1">
      <c r="A36" s="29"/>
      <c r="B36" s="15"/>
      <c r="C36" s="19" t="str">
        <f>'Price guide'!C29</f>
        <v>Regensburg Truckstop</v>
      </c>
      <c r="D36" s="19"/>
      <c r="E36" s="15"/>
      <c r="F36" s="20"/>
      <c r="G36" s="19"/>
      <c r="H36" s="28">
        <f>'Price guide'!G29</f>
        <v>1.1840336134453782</v>
      </c>
      <c r="I36" s="17"/>
      <c r="J36" s="44"/>
      <c r="K36" s="21"/>
      <c r="L36" s="18"/>
      <c r="M36" s="20"/>
      <c r="N36" s="28">
        <f t="shared" si="0"/>
        <v>1.1840336134453782</v>
      </c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</row>
    <row r="37" spans="1:136">
      <c r="A37" s="23"/>
      <c r="B37" s="15"/>
      <c r="C37" s="15" t="str">
        <f>'Price guide'!C30</f>
        <v>Schlüsselfeld</v>
      </c>
      <c r="D37" s="15"/>
      <c r="E37" s="15"/>
      <c r="F37" s="16"/>
      <c r="G37" s="15"/>
      <c r="H37" s="28">
        <f>'Price guide'!G30</f>
        <v>1.1924369747899159</v>
      </c>
      <c r="I37" s="17"/>
      <c r="J37" s="43"/>
      <c r="K37" s="18"/>
      <c r="L37" s="18"/>
      <c r="M37" s="16"/>
      <c r="N37" s="28">
        <f t="shared" si="0"/>
        <v>1.1924369747899159</v>
      </c>
    </row>
    <row r="38" spans="1:136" s="9" customFormat="1">
      <c r="A38" s="29"/>
      <c r="B38" s="15"/>
      <c r="C38" s="19" t="str">
        <f>'Price guide'!C31</f>
        <v>Kiel</v>
      </c>
      <c r="D38" s="19"/>
      <c r="E38" s="15"/>
      <c r="F38" s="20"/>
      <c r="G38" s="19"/>
      <c r="H38" s="28">
        <f>'Price guide'!G31</f>
        <v>1.1924369747899159</v>
      </c>
      <c r="I38" s="17"/>
      <c r="J38" s="44"/>
      <c r="K38" s="21"/>
      <c r="L38" s="18"/>
      <c r="M38" s="20"/>
      <c r="N38" s="28">
        <f t="shared" si="0"/>
        <v>1.1924369747899159</v>
      </c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</row>
    <row r="39" spans="1:136">
      <c r="A39" s="23"/>
      <c r="B39" s="15"/>
      <c r="C39" s="15" t="str">
        <f>'Price guide'!C32</f>
        <v>Molfsee Syd f. Kiel</v>
      </c>
      <c r="D39" s="15"/>
      <c r="E39" s="15"/>
      <c r="F39" s="16"/>
      <c r="G39" s="15"/>
      <c r="H39" s="28">
        <f>'Price guide'!G32</f>
        <v>1.1924369747899159</v>
      </c>
      <c r="I39" s="17"/>
      <c r="J39" s="43"/>
      <c r="K39" s="18"/>
      <c r="L39" s="18"/>
      <c r="M39" s="16"/>
      <c r="N39" s="28">
        <f t="shared" si="0"/>
        <v>1.1924369747899159</v>
      </c>
    </row>
    <row r="40" spans="1:136" s="9" customFormat="1">
      <c r="A40" s="29"/>
      <c r="B40" s="15"/>
      <c r="C40" s="19" t="str">
        <f>'Price guide'!C33</f>
        <v>Schopsdorf</v>
      </c>
      <c r="D40" s="19"/>
      <c r="E40" s="15"/>
      <c r="F40" s="20"/>
      <c r="G40" s="19"/>
      <c r="H40" s="28">
        <f>'Price guide'!G33</f>
        <v>1.1840336134453782</v>
      </c>
      <c r="I40" s="17"/>
      <c r="J40" s="44"/>
      <c r="K40" s="21"/>
      <c r="L40" s="18"/>
      <c r="M40" s="20"/>
      <c r="N40" s="28">
        <f t="shared" si="0"/>
        <v>1.1840336134453782</v>
      </c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</row>
    <row r="41" spans="1:136">
      <c r="A41" s="23"/>
      <c r="B41" s="15"/>
      <c r="C41" s="15" t="str">
        <f>'Price guide'!C34</f>
        <v>Reinfeld</v>
      </c>
      <c r="D41" s="15"/>
      <c r="E41" s="15"/>
      <c r="F41" s="16"/>
      <c r="G41" s="15"/>
      <c r="H41" s="28">
        <f>'Price guide'!G34</f>
        <v>1.1840336134453782</v>
      </c>
      <c r="I41" s="17"/>
      <c r="J41" s="43"/>
      <c r="K41" s="18"/>
      <c r="L41" s="18"/>
      <c r="M41" s="16"/>
      <c r="N41" s="28">
        <f t="shared" si="0"/>
        <v>1.1840336134453782</v>
      </c>
    </row>
    <row r="42" spans="1:136" s="9" customFormat="1">
      <c r="A42" s="29"/>
      <c r="B42" s="15"/>
      <c r="C42" s="19" t="str">
        <f>'Price guide'!C35</f>
        <v>Agip Holdorf</v>
      </c>
      <c r="D42" s="19"/>
      <c r="E42" s="22"/>
      <c r="F42" s="20"/>
      <c r="G42" s="19"/>
      <c r="H42" s="28">
        <f>'Price guide'!G35</f>
        <v>1.1924369747899159</v>
      </c>
      <c r="I42" s="17"/>
      <c r="J42" s="44"/>
      <c r="K42" s="21"/>
      <c r="L42" s="18"/>
      <c r="M42" s="20"/>
      <c r="N42" s="28">
        <f t="shared" si="0"/>
        <v>1.1924369747899159</v>
      </c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</row>
    <row r="43" spans="1:136">
      <c r="A43" s="23"/>
      <c r="B43" s="15"/>
      <c r="C43" s="15"/>
      <c r="D43" s="15"/>
      <c r="E43" s="22"/>
      <c r="F43" s="16"/>
      <c r="G43" s="15"/>
      <c r="H43" s="28"/>
      <c r="I43" s="17"/>
      <c r="J43" s="43"/>
      <c r="K43" s="18"/>
      <c r="L43" s="18"/>
      <c r="M43" s="16"/>
      <c r="N43" s="28">
        <f t="shared" si="0"/>
        <v>0</v>
      </c>
    </row>
    <row r="44" spans="1:136" s="9" customFormat="1">
      <c r="A44" s="29"/>
      <c r="B44" s="15"/>
      <c r="C44" s="19"/>
      <c r="D44" s="19"/>
      <c r="E44" s="22"/>
      <c r="F44" s="20"/>
      <c r="G44" s="19"/>
      <c r="H44" s="28"/>
      <c r="I44" s="17"/>
      <c r="J44" s="44"/>
      <c r="K44" s="21"/>
      <c r="L44" s="18"/>
      <c r="M44" s="20"/>
      <c r="N44" s="28">
        <f t="shared" si="0"/>
        <v>0</v>
      </c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</row>
    <row r="45" spans="1:136" s="9" customFormat="1">
      <c r="A45" s="23" t="s">
        <v>4</v>
      </c>
      <c r="B45" s="15"/>
      <c r="C45" s="15" t="str">
        <f>'Price guide'!C36</f>
        <v>Average</v>
      </c>
      <c r="D45" s="15"/>
      <c r="E45" s="15"/>
      <c r="F45" s="16"/>
      <c r="G45" s="15"/>
      <c r="H45" s="28">
        <f>'Price guide'!G36</f>
        <v>1.1504065040650406</v>
      </c>
      <c r="I45" s="17"/>
      <c r="J45" s="43"/>
      <c r="K45" s="18"/>
      <c r="L45" s="18"/>
      <c r="M45" s="16"/>
      <c r="N45" s="28">
        <f t="shared" si="0"/>
        <v>1.1504065040650406</v>
      </c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</row>
    <row r="46" spans="1:136" s="9" customFormat="1">
      <c r="A46" s="29" t="s">
        <v>35</v>
      </c>
      <c r="B46" s="15"/>
      <c r="C46" s="19" t="str">
        <f>'Price guide'!C37</f>
        <v xml:space="preserve">Venlo  </v>
      </c>
      <c r="D46" s="19"/>
      <c r="E46" s="22"/>
      <c r="F46" s="20"/>
      <c r="G46" s="19"/>
      <c r="H46" s="28">
        <f>'Price guide'!G37</f>
        <v>1.1950413223140497</v>
      </c>
      <c r="I46" s="17"/>
      <c r="J46" s="44"/>
      <c r="K46" s="21"/>
      <c r="L46" s="18"/>
      <c r="M46" s="20"/>
      <c r="N46" s="28">
        <f t="shared" si="0"/>
        <v>1.1950413223140497</v>
      </c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</row>
    <row r="47" spans="1:136">
      <c r="A47" s="23"/>
      <c r="B47" s="15"/>
      <c r="C47" s="15" t="str">
        <f>'Price guide'!C38</f>
        <v>Breda Autodieseloil</v>
      </c>
      <c r="D47" s="15"/>
      <c r="E47" s="22"/>
      <c r="F47" s="16"/>
      <c r="G47" s="15"/>
      <c r="H47" s="28">
        <f>'Price guide'!G38</f>
        <v>0</v>
      </c>
      <c r="I47" s="17"/>
      <c r="J47" s="43"/>
      <c r="K47" s="18"/>
      <c r="L47" s="18"/>
      <c r="M47" s="16"/>
      <c r="N47" s="28">
        <f t="shared" si="0"/>
        <v>0</v>
      </c>
    </row>
    <row r="48" spans="1:136" s="9" customFormat="1">
      <c r="A48" s="29" t="s">
        <v>26</v>
      </c>
      <c r="B48" s="15"/>
      <c r="C48" s="19" t="str">
        <f>'Price guide'!C39</f>
        <v>Average Prices</v>
      </c>
      <c r="D48" s="19"/>
      <c r="E48" s="15"/>
      <c r="F48" s="20"/>
      <c r="G48" s="19"/>
      <c r="H48" s="28">
        <f>'Price guide'!G39</f>
        <v>1.0685386518536486</v>
      </c>
      <c r="I48" s="17"/>
      <c r="J48" s="44"/>
      <c r="K48" s="21"/>
      <c r="L48" s="18"/>
      <c r="M48" s="20"/>
      <c r="N48" s="28">
        <f t="shared" si="0"/>
        <v>1.0685386518536486</v>
      </c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</row>
    <row r="49" spans="1:136">
      <c r="A49" s="23" t="s">
        <v>38</v>
      </c>
      <c r="B49" s="15"/>
      <c r="C49" s="15" t="str">
        <f>'Price guide'!C40</f>
        <v>General</v>
      </c>
      <c r="D49" s="15"/>
      <c r="E49" s="15"/>
      <c r="F49" s="16"/>
      <c r="G49" s="15"/>
      <c r="H49" s="28">
        <f>'Price guide'!G40</f>
        <v>1.3778688524590164</v>
      </c>
      <c r="I49" s="17"/>
      <c r="J49" s="43"/>
      <c r="K49" s="18"/>
      <c r="L49" s="18"/>
      <c r="M49" s="16"/>
      <c r="N49" s="28">
        <f t="shared" si="0"/>
        <v>1.3778688524590164</v>
      </c>
    </row>
    <row r="50" spans="1:136" s="9" customFormat="1">
      <c r="A50" s="23" t="s">
        <v>111</v>
      </c>
      <c r="B50" s="15"/>
      <c r="C50" s="15" t="str">
        <f>'Price guide'!C41</f>
        <v>General</v>
      </c>
      <c r="D50" s="15"/>
      <c r="E50" s="15"/>
      <c r="F50" s="16"/>
      <c r="G50" s="15"/>
      <c r="H50" s="28">
        <f>'Price guide'!G41</f>
        <v>1.2634146341463415</v>
      </c>
      <c r="I50" s="17"/>
      <c r="J50" s="43"/>
      <c r="K50" s="18"/>
      <c r="L50" s="18"/>
      <c r="M50" s="16"/>
      <c r="N50" s="28">
        <f t="shared" si="0"/>
        <v>1.2634146341463415</v>
      </c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</row>
    <row r="51" spans="1:136">
      <c r="A51" s="29" t="s">
        <v>31</v>
      </c>
      <c r="B51" s="15"/>
      <c r="C51" s="19" t="str">
        <f>'Price guide'!C42</f>
        <v>Average Pumpprice </v>
      </c>
      <c r="D51" s="19"/>
      <c r="E51" s="22"/>
      <c r="F51" s="20"/>
      <c r="G51" s="19"/>
      <c r="H51" s="28">
        <f>'Price guide'!G42</f>
        <v>1.0536306961380344</v>
      </c>
      <c r="I51" s="17"/>
      <c r="J51" s="44"/>
      <c r="K51" s="21"/>
      <c r="L51" s="18"/>
      <c r="M51" s="20"/>
      <c r="N51" s="28">
        <f t="shared" si="0"/>
        <v>1.0536306961380344</v>
      </c>
    </row>
    <row r="52" spans="1:136">
      <c r="A52" s="23" t="s">
        <v>82</v>
      </c>
      <c r="B52" s="15"/>
      <c r="C52" s="15" t="str">
        <f>'Price guide'!C43</f>
        <v>list price</v>
      </c>
      <c r="D52" s="15"/>
      <c r="E52" s="22"/>
      <c r="F52" s="16"/>
      <c r="G52" s="15"/>
      <c r="H52" s="28">
        <f>'Price guide'!G43</f>
        <v>1.0842799041046578</v>
      </c>
      <c r="I52" s="17"/>
      <c r="J52" s="43"/>
      <c r="K52" s="18"/>
      <c r="L52" s="18"/>
      <c r="M52" s="16"/>
      <c r="N52" s="28">
        <f t="shared" si="0"/>
        <v>1.0842799041046578</v>
      </c>
    </row>
    <row r="53" spans="1:136" s="9" customFormat="1">
      <c r="A53" s="29" t="s">
        <v>44</v>
      </c>
      <c r="B53" s="15"/>
      <c r="C53" s="19" t="str">
        <f>'Price guide'!C44</f>
        <v xml:space="preserve"> </v>
      </c>
      <c r="D53" s="19"/>
      <c r="E53" s="15"/>
      <c r="F53" s="20"/>
      <c r="G53" s="19"/>
      <c r="H53" s="28">
        <f>'Price guide'!G44</f>
        <v>1.0391304347826089</v>
      </c>
      <c r="I53" s="17"/>
      <c r="J53" s="44"/>
      <c r="K53" s="21"/>
      <c r="L53" s="18"/>
      <c r="M53" s="20"/>
      <c r="N53" s="28">
        <f t="shared" si="0"/>
        <v>1.0391304347826089</v>
      </c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</row>
    <row r="54" spans="1:136">
      <c r="A54" s="23" t="s">
        <v>41</v>
      </c>
      <c r="B54" s="15"/>
      <c r="C54" s="15" t="str">
        <f>'Price guide'!C45</f>
        <v xml:space="preserve">list price  </v>
      </c>
      <c r="D54" s="15"/>
      <c r="E54" s="15"/>
      <c r="F54" s="16"/>
      <c r="G54" s="15"/>
      <c r="H54" s="28">
        <f>'Price guide'!G45</f>
        <v>1.3623051487954654</v>
      </c>
      <c r="I54" s="17"/>
      <c r="J54" s="43"/>
      <c r="K54" s="18"/>
      <c r="L54" s="18"/>
      <c r="M54" s="16"/>
      <c r="N54" s="28">
        <f t="shared" si="0"/>
        <v>1.3623051487954654</v>
      </c>
    </row>
    <row r="55" spans="1:136" s="9" customFormat="1">
      <c r="A55" s="29" t="s">
        <v>32</v>
      </c>
      <c r="B55" s="15"/>
      <c r="C55" s="19" t="str">
        <f>'Price guide'!C46</f>
        <v xml:space="preserve">Average  </v>
      </c>
      <c r="D55" s="19"/>
      <c r="E55" s="15"/>
      <c r="F55" s="20"/>
      <c r="G55" s="19"/>
      <c r="H55" s="28">
        <f>'Price guide'!G46</f>
        <v>1.049117127586477</v>
      </c>
      <c r="I55" s="17"/>
      <c r="J55" s="44"/>
      <c r="K55" s="21"/>
      <c r="L55" s="18"/>
      <c r="M55" s="20"/>
      <c r="N55" s="28">
        <f t="shared" si="0"/>
        <v>1.049117127586477</v>
      </c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</row>
    <row r="56" spans="1:136">
      <c r="A56" s="23" t="s">
        <v>75</v>
      </c>
      <c r="B56" s="15"/>
      <c r="C56" s="15" t="str">
        <f>'Price guide'!C47</f>
        <v>Average</v>
      </c>
      <c r="D56" s="15"/>
      <c r="E56" s="15"/>
      <c r="F56" s="16"/>
      <c r="G56" s="15"/>
      <c r="H56" s="28">
        <f>'Price guide'!G47</f>
        <v>1.0762222810191573</v>
      </c>
      <c r="I56" s="17"/>
      <c r="J56" s="43"/>
      <c r="K56" s="18"/>
      <c r="L56" s="18"/>
      <c r="M56" s="16"/>
      <c r="N56" s="28">
        <f t="shared" si="0"/>
        <v>1.0762222810191573</v>
      </c>
    </row>
    <row r="57" spans="1:136" s="7" customFormat="1">
      <c r="A57" s="23" t="s">
        <v>61</v>
      </c>
      <c r="B57" s="15"/>
      <c r="C57" s="15" t="str">
        <f>'Price guide'!C48</f>
        <v>Pumpprice</v>
      </c>
      <c r="D57" s="15"/>
      <c r="E57" s="15"/>
      <c r="F57" s="16"/>
      <c r="G57" s="15"/>
      <c r="H57" s="28">
        <f>'Price guide'!G48</f>
        <v>0.70979551278698805</v>
      </c>
      <c r="I57" s="17"/>
      <c r="J57" s="43"/>
      <c r="K57" s="18"/>
      <c r="L57" s="18"/>
      <c r="M57" s="16"/>
      <c r="N57" s="28">
        <f>H57-J57</f>
        <v>0.70979551278698805</v>
      </c>
    </row>
    <row r="58" spans="1:136" s="9" customFormat="1">
      <c r="A58" s="23" t="s">
        <v>71</v>
      </c>
      <c r="B58" s="15"/>
      <c r="C58" s="15" t="str">
        <f>'Price guide'!C49</f>
        <v>Average</v>
      </c>
      <c r="D58" s="15"/>
      <c r="E58" s="15"/>
      <c r="F58" s="16"/>
      <c r="G58" s="15"/>
      <c r="H58" s="28">
        <f>'Price guide'!F49</f>
        <v>1.4631645369932165</v>
      </c>
      <c r="I58" s="17"/>
      <c r="J58" s="43"/>
      <c r="K58" s="18"/>
      <c r="L58" s="18"/>
      <c r="M58" s="16"/>
      <c r="N58" s="28">
        <f t="shared" si="0"/>
        <v>1.4631645369932165</v>
      </c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</row>
    <row r="59" spans="1:136">
      <c r="A59" s="29" t="s">
        <v>33</v>
      </c>
      <c r="B59" s="15"/>
      <c r="C59" s="19" t="str">
        <f>'Price guide'!C50</f>
        <v>Average</v>
      </c>
      <c r="D59" s="19"/>
      <c r="E59" s="15"/>
      <c r="F59" s="20"/>
      <c r="G59" s="19"/>
      <c r="H59" s="28">
        <f>'Price guide'!G50</f>
        <v>1.1541666666666668</v>
      </c>
      <c r="I59" s="17"/>
      <c r="J59" s="44"/>
      <c r="K59" s="21"/>
      <c r="L59" s="18"/>
      <c r="M59" s="20"/>
      <c r="N59" s="28">
        <f t="shared" si="0"/>
        <v>1.1541666666666668</v>
      </c>
    </row>
    <row r="60" spans="1:136">
      <c r="A60" s="23" t="s">
        <v>34</v>
      </c>
      <c r="B60" s="15"/>
      <c r="C60" s="15" t="str">
        <f>'Price guide'!C51</f>
        <v>Average</v>
      </c>
      <c r="D60" s="15"/>
      <c r="E60" s="15"/>
      <c r="F60" s="16"/>
      <c r="G60" s="15"/>
      <c r="H60" s="28">
        <f>'Price guide'!G51</f>
        <v>1.1466666666666667</v>
      </c>
      <c r="I60" s="17"/>
      <c r="J60" s="43"/>
      <c r="K60" s="18"/>
      <c r="L60" s="18"/>
      <c r="M60" s="16"/>
      <c r="N60" s="28">
        <f t="shared" si="0"/>
        <v>1.1466666666666667</v>
      </c>
    </row>
    <row r="61" spans="1:136" s="9" customFormat="1">
      <c r="A61" s="29" t="s">
        <v>36</v>
      </c>
      <c r="B61" s="15"/>
      <c r="C61" s="19" t="str">
        <f>'Price guide'!C52</f>
        <v>Briviesca</v>
      </c>
      <c r="D61" s="19"/>
      <c r="E61" s="22"/>
      <c r="F61" s="20"/>
      <c r="G61" s="19"/>
      <c r="H61" s="28">
        <f>'Price guide'!G52</f>
        <v>1.1388429752066116</v>
      </c>
      <c r="I61" s="17"/>
      <c r="J61" s="44"/>
      <c r="K61" s="21"/>
      <c r="L61" s="18"/>
      <c r="M61" s="20"/>
      <c r="N61" s="28">
        <f t="shared" si="0"/>
        <v>1.1388429752066116</v>
      </c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</row>
    <row r="62" spans="1:136">
      <c r="A62" s="23"/>
      <c r="B62" s="15"/>
      <c r="C62" s="15" t="str">
        <f>'Price guide'!C53</f>
        <v>BP La Junquera</v>
      </c>
      <c r="D62" s="15"/>
      <c r="E62" s="15"/>
      <c r="F62" s="16"/>
      <c r="G62" s="15"/>
      <c r="H62" s="28">
        <f>'Price guide'!G53</f>
        <v>1.1289256198347108</v>
      </c>
      <c r="I62" s="17"/>
      <c r="J62" s="43"/>
      <c r="K62" s="18"/>
      <c r="L62" s="18"/>
      <c r="M62" s="16"/>
      <c r="N62" s="28">
        <f t="shared" si="0"/>
        <v>1.1289256198347108</v>
      </c>
    </row>
    <row r="63" spans="1:136" s="9" customFormat="1">
      <c r="A63" s="23"/>
      <c r="B63" s="15"/>
      <c r="C63" s="15" t="str">
        <f>'Price guide'!C54</f>
        <v>IRUN Cepsa</v>
      </c>
      <c r="D63" s="15"/>
      <c r="E63" s="15"/>
      <c r="F63" s="16"/>
      <c r="G63" s="15"/>
      <c r="H63" s="28">
        <f>'Price guide'!G54</f>
        <v>1.0933884297520662</v>
      </c>
      <c r="I63" s="17"/>
      <c r="J63" s="43"/>
      <c r="K63" s="18"/>
      <c r="L63" s="18"/>
      <c r="M63" s="16"/>
      <c r="N63" s="28">
        <f t="shared" si="0"/>
        <v>1.0933884297520662</v>
      </c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</row>
    <row r="64" spans="1:136">
      <c r="A64" s="29"/>
      <c r="B64" s="15"/>
      <c r="C64" s="19"/>
      <c r="D64" s="19"/>
      <c r="E64" s="15"/>
      <c r="F64" s="20"/>
      <c r="G64" s="19"/>
      <c r="H64" s="28"/>
      <c r="I64" s="17"/>
      <c r="J64" s="44"/>
      <c r="K64" s="21"/>
      <c r="L64" s="18"/>
      <c r="M64" s="20"/>
      <c r="N64" s="28">
        <f t="shared" ref="N64:N70" si="1">H64-J64</f>
        <v>0</v>
      </c>
    </row>
    <row r="65" spans="1:136">
      <c r="A65" s="23"/>
      <c r="B65" s="15"/>
      <c r="C65" s="15"/>
      <c r="D65" s="15"/>
      <c r="E65" s="15"/>
      <c r="F65" s="16"/>
      <c r="G65" s="15"/>
      <c r="H65" s="28"/>
      <c r="I65" s="17"/>
      <c r="J65" s="43"/>
      <c r="K65" s="18"/>
      <c r="L65" s="18"/>
      <c r="M65" s="16"/>
      <c r="N65" s="28">
        <f t="shared" si="1"/>
        <v>0</v>
      </c>
    </row>
    <row r="66" spans="1:136">
      <c r="A66" s="29" t="s">
        <v>40</v>
      </c>
      <c r="B66" s="19"/>
      <c r="C66" s="19" t="str">
        <f>'Price guide'!C55</f>
        <v>list price</v>
      </c>
      <c r="D66" s="19"/>
      <c r="E66" s="22"/>
      <c r="F66" s="20"/>
      <c r="G66" s="19"/>
      <c r="H66" s="28">
        <f>'Price guide'!G55</f>
        <v>1.3102878422583677</v>
      </c>
      <c r="I66" s="17"/>
      <c r="J66" s="44"/>
      <c r="K66" s="21"/>
      <c r="L66" s="21"/>
      <c r="M66" s="20"/>
      <c r="N66" s="28">
        <f t="shared" si="1"/>
        <v>1.3102878422583677</v>
      </c>
    </row>
    <row r="67" spans="1:136">
      <c r="A67" s="23"/>
      <c r="B67" s="15"/>
      <c r="C67" s="15"/>
      <c r="D67" s="15"/>
      <c r="E67" s="22"/>
      <c r="F67" s="16"/>
      <c r="G67" s="15"/>
      <c r="H67" s="28"/>
      <c r="I67" s="17"/>
      <c r="J67" s="43"/>
      <c r="K67" s="18"/>
      <c r="L67" s="18"/>
      <c r="M67" s="16"/>
      <c r="N67" s="28">
        <f t="shared" si="1"/>
        <v>0</v>
      </c>
    </row>
    <row r="68" spans="1:136">
      <c r="A68" s="29"/>
      <c r="B68" s="19"/>
      <c r="C68" s="19"/>
      <c r="D68" s="19"/>
      <c r="E68" s="22"/>
      <c r="F68" s="20"/>
      <c r="G68" s="19"/>
      <c r="H68" s="28"/>
      <c r="I68" s="17"/>
      <c r="J68" s="44"/>
      <c r="K68" s="21"/>
      <c r="L68" s="21"/>
      <c r="M68" s="20"/>
      <c r="N68" s="28">
        <f t="shared" si="1"/>
        <v>0</v>
      </c>
    </row>
    <row r="69" spans="1:136">
      <c r="A69" s="23" t="s">
        <v>72</v>
      </c>
      <c r="B69" s="15"/>
      <c r="C69" s="15" t="str">
        <f>'Price guide'!C56</f>
        <v>Average</v>
      </c>
      <c r="D69" s="15"/>
      <c r="E69" s="22"/>
      <c r="F69" s="16"/>
      <c r="G69" s="15"/>
      <c r="H69" s="28">
        <f>'Price guide'!G56</f>
        <v>1.4381257739387387</v>
      </c>
      <c r="I69" s="17"/>
      <c r="J69" s="43"/>
      <c r="K69" s="18"/>
      <c r="L69" s="18"/>
      <c r="M69" s="16"/>
      <c r="N69" s="28">
        <f t="shared" si="1"/>
        <v>1.4381257739387387</v>
      </c>
    </row>
    <row r="70" spans="1:136">
      <c r="A70" s="29" t="s">
        <v>21</v>
      </c>
      <c r="B70" s="19"/>
      <c r="C70" s="19" t="str">
        <f>'Price guide'!C57</f>
        <v>Lancaster</v>
      </c>
      <c r="D70" s="19"/>
      <c r="E70" s="15"/>
      <c r="F70" s="20"/>
      <c r="G70" s="15"/>
      <c r="H70" s="28">
        <f>'Price guide'!G57</f>
        <v>1.4364327911305332</v>
      </c>
      <c r="I70" s="17"/>
      <c r="J70" s="44"/>
      <c r="K70" s="25"/>
      <c r="L70" s="25"/>
      <c r="M70" s="20"/>
      <c r="N70" s="28">
        <f t="shared" si="1"/>
        <v>1.4364327911305332</v>
      </c>
    </row>
    <row r="71" spans="1:136" s="9" customFormat="1">
      <c r="A71" s="26"/>
      <c r="B71" s="7"/>
      <c r="C71" s="3"/>
      <c r="D71" s="3"/>
      <c r="E71" s="7"/>
      <c r="F71" s="5"/>
      <c r="G71" s="3"/>
      <c r="H71" s="3"/>
      <c r="I71" s="7"/>
      <c r="J71" s="3"/>
      <c r="K71" s="3"/>
      <c r="L71" s="7"/>
      <c r="M71" s="3"/>
      <c r="N71" s="3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</row>
    <row r="72" spans="1:136">
      <c r="H72" s="3"/>
      <c r="I72" s="7"/>
      <c r="J72" s="3"/>
    </row>
    <row r="74" spans="1:136">
      <c r="H74" s="3"/>
      <c r="I74" s="7"/>
      <c r="J74" s="3"/>
    </row>
    <row r="75" spans="1:136">
      <c r="H75" s="3"/>
      <c r="I75" s="7"/>
      <c r="J75" s="3"/>
    </row>
    <row r="76" spans="1:136">
      <c r="A76" s="3"/>
      <c r="B76" s="3"/>
      <c r="F76" s="3"/>
      <c r="H76" s="3"/>
      <c r="I76" s="7"/>
      <c r="J76" s="3"/>
      <c r="L76" s="3"/>
    </row>
    <row r="78" spans="1:136"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</sheetData>
  <mergeCells count="3">
    <mergeCell ref="C1:D1"/>
    <mergeCell ref="F1:H1"/>
    <mergeCell ref="M1:N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1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I78"/>
  <sheetViews>
    <sheetView workbookViewId="0">
      <selection activeCell="E48" sqref="E48"/>
    </sheetView>
  </sheetViews>
  <sheetFormatPr defaultRowHeight="12.75"/>
  <cols>
    <col min="1" max="1" width="16.140625" style="26" bestFit="1" customWidth="1"/>
    <col min="2" max="2" width="0.28515625" style="7" customWidth="1"/>
    <col min="3" max="3" width="25.140625" style="3" bestFit="1" customWidth="1"/>
    <col min="4" max="4" width="7.85546875" style="3" customWidth="1"/>
    <col min="5" max="5" width="0.28515625" style="7" customWidth="1"/>
    <col min="6" max="6" width="2" style="5" customWidth="1"/>
    <col min="7" max="7" width="1.140625" style="3" customWidth="1"/>
    <col min="8" max="8" width="6.7109375" style="4" customWidth="1"/>
    <col min="9" max="9" width="0.28515625" style="8" customWidth="1"/>
    <col min="10" max="10" width="10.42578125" style="4" bestFit="1" customWidth="1"/>
    <col min="11" max="11" width="0.7109375" style="3" customWidth="1"/>
    <col min="12" max="12" width="0.28515625" style="7" customWidth="1"/>
    <col min="13" max="13" width="4.42578125" style="3" customWidth="1"/>
    <col min="14" max="14" width="6.7109375" style="3" customWidth="1"/>
    <col min="15" max="217" width="9.140625" style="7"/>
    <col min="218" max="16384" width="9.140625" style="3"/>
  </cols>
  <sheetData>
    <row r="1" spans="1:217" s="14" customFormat="1" ht="67.5" customHeight="1">
      <c r="A1" s="30" t="s">
        <v>7</v>
      </c>
      <c r="B1" s="12"/>
      <c r="C1" s="155" t="s">
        <v>165</v>
      </c>
      <c r="D1" s="155"/>
      <c r="E1" s="12"/>
      <c r="F1" s="156" t="s">
        <v>43</v>
      </c>
      <c r="G1" s="156"/>
      <c r="H1" s="156"/>
      <c r="I1" s="13"/>
      <c r="J1" s="31" t="s">
        <v>105</v>
      </c>
      <c r="K1" s="31"/>
      <c r="L1" s="13"/>
      <c r="M1" s="155" t="s">
        <v>110</v>
      </c>
      <c r="N1" s="155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</row>
    <row r="2" spans="1:217">
      <c r="A2" s="23" t="s">
        <v>24</v>
      </c>
      <c r="B2" s="15"/>
      <c r="C2" s="15" t="str">
        <f>'Price guide'!C3</f>
        <v>OMV Gries Brennersee</v>
      </c>
      <c r="D2" s="15"/>
      <c r="E2" s="15"/>
      <c r="F2" s="16"/>
      <c r="G2" s="15"/>
      <c r="H2" s="28">
        <f>'Price guide'!G3</f>
        <v>1.1891666666666667</v>
      </c>
      <c r="I2" s="17"/>
      <c r="J2" s="43"/>
      <c r="K2" s="18"/>
      <c r="L2" s="18"/>
      <c r="N2" s="28">
        <f>H2-J2</f>
        <v>1.1891666666666667</v>
      </c>
    </row>
    <row r="3" spans="1:217">
      <c r="A3" s="29"/>
      <c r="B3" s="15"/>
      <c r="C3" s="19" t="str">
        <f>'Price guide'!C4</f>
        <v>Hart/Villach</v>
      </c>
      <c r="D3" s="19"/>
      <c r="E3" s="15"/>
      <c r="F3" s="20"/>
      <c r="G3" s="19"/>
      <c r="H3" s="28">
        <f>'Price guide'!G4</f>
        <v>1.1658333333333335</v>
      </c>
      <c r="I3" s="17"/>
      <c r="J3" s="44"/>
      <c r="K3" s="21"/>
      <c r="L3" s="18"/>
      <c r="M3" s="20"/>
      <c r="N3" s="28">
        <f t="shared" ref="N3:N63" si="0">H3-J3</f>
        <v>1.1658333333333335</v>
      </c>
    </row>
    <row r="4" spans="1:217">
      <c r="A4" s="23"/>
      <c r="B4" s="15"/>
      <c r="C4" s="15" t="str">
        <f>'Price guide'!C5</f>
        <v>Eurotruck Niederndorf + others</v>
      </c>
      <c r="D4" s="15"/>
      <c r="E4" s="22"/>
      <c r="F4" s="16"/>
      <c r="G4" s="15"/>
      <c r="H4" s="28">
        <f>'Price guide'!G5</f>
        <v>1.1758333333333335</v>
      </c>
      <c r="I4" s="17"/>
      <c r="J4" s="43"/>
      <c r="K4" s="18"/>
      <c r="L4" s="18"/>
      <c r="M4" s="16"/>
      <c r="N4" s="28">
        <f t="shared" si="0"/>
        <v>1.1758333333333335</v>
      </c>
    </row>
    <row r="5" spans="1:217" s="9" customFormat="1">
      <c r="A5" s="29"/>
      <c r="B5" s="15"/>
      <c r="C5" s="19" t="str">
        <f>'Price guide'!C6</f>
        <v>Agip IBK-Amras</v>
      </c>
      <c r="D5" s="19"/>
      <c r="E5" s="15"/>
      <c r="F5" s="20"/>
      <c r="G5" s="19"/>
      <c r="H5" s="28">
        <f>'Price guide'!G6</f>
        <v>1.1658333333333335</v>
      </c>
      <c r="I5" s="17"/>
      <c r="J5" s="44"/>
      <c r="K5" s="21"/>
      <c r="L5" s="18"/>
      <c r="M5" s="20"/>
      <c r="N5" s="28">
        <f t="shared" si="0"/>
        <v>1.1658333333333335</v>
      </c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</row>
    <row r="6" spans="1:217">
      <c r="A6" s="23"/>
      <c r="B6" s="15"/>
      <c r="C6" s="15" t="str">
        <f>'Price guide'!C7</f>
        <v>Unterpremstätten</v>
      </c>
      <c r="D6" s="15"/>
      <c r="E6" s="23"/>
      <c r="F6" s="16"/>
      <c r="G6" s="15"/>
      <c r="H6" s="28">
        <f>'Price guide'!G7</f>
        <v>1.0991666666666666</v>
      </c>
      <c r="I6" s="17"/>
      <c r="J6" s="43"/>
      <c r="K6" s="18"/>
      <c r="L6" s="18"/>
      <c r="M6" s="16"/>
      <c r="N6" s="28">
        <f t="shared" si="0"/>
        <v>1.0991666666666666</v>
      </c>
    </row>
    <row r="7" spans="1:217" s="9" customFormat="1">
      <c r="A7" s="29"/>
      <c r="B7" s="15"/>
      <c r="C7" s="19" t="str">
        <f>'Price guide'!C8</f>
        <v>Kufstein</v>
      </c>
      <c r="D7" s="19"/>
      <c r="E7" s="15"/>
      <c r="F7" s="20"/>
      <c r="G7" s="19"/>
      <c r="H7" s="28">
        <f>'Price guide'!G8</f>
        <v>1.1158333333333335</v>
      </c>
      <c r="I7" s="17"/>
      <c r="J7" s="44"/>
      <c r="K7" s="21"/>
      <c r="L7" s="18"/>
      <c r="M7" s="20"/>
      <c r="N7" s="28">
        <f t="shared" si="0"/>
        <v>1.1158333333333335</v>
      </c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</row>
    <row r="8" spans="1:217" s="9" customFormat="1">
      <c r="A8" s="23"/>
      <c r="B8" s="15"/>
      <c r="C8" s="15"/>
      <c r="D8" s="15"/>
      <c r="E8" s="15"/>
      <c r="F8" s="16"/>
      <c r="G8" s="15"/>
      <c r="H8" s="28"/>
      <c r="I8" s="17"/>
      <c r="J8" s="43"/>
      <c r="K8" s="18"/>
      <c r="L8" s="18"/>
      <c r="M8" s="16"/>
      <c r="N8" s="28">
        <f t="shared" si="0"/>
        <v>0</v>
      </c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</row>
    <row r="9" spans="1:217" s="9" customFormat="1">
      <c r="A9" s="29"/>
      <c r="B9" s="15"/>
      <c r="C9" s="19"/>
      <c r="D9" s="19"/>
      <c r="E9" s="15"/>
      <c r="F9" s="20"/>
      <c r="G9" s="19"/>
      <c r="H9" s="28"/>
      <c r="I9" s="17"/>
      <c r="J9" s="44"/>
      <c r="K9" s="21"/>
      <c r="L9" s="18"/>
      <c r="M9" s="20"/>
      <c r="N9" s="28">
        <f t="shared" si="0"/>
        <v>0</v>
      </c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</row>
    <row r="10" spans="1:217" s="9" customFormat="1">
      <c r="A10" s="29" t="s">
        <v>23</v>
      </c>
      <c r="B10" s="15"/>
      <c r="C10" s="19" t="str">
        <f>'Price guide'!C9</f>
        <v>G.&amp;V. / BP list price</v>
      </c>
      <c r="D10" s="19"/>
      <c r="E10" s="22"/>
      <c r="F10" s="20"/>
      <c r="G10" s="19"/>
      <c r="H10" s="28">
        <f>'Price guide'!G9</f>
        <v>1.2</v>
      </c>
      <c r="I10" s="17"/>
      <c r="J10" s="44"/>
      <c r="K10" s="21"/>
      <c r="L10" s="18"/>
      <c r="M10" s="20"/>
      <c r="N10" s="28">
        <f t="shared" si="0"/>
        <v>1.2</v>
      </c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</row>
    <row r="11" spans="1:217">
      <c r="A11" s="23"/>
      <c r="B11" s="15"/>
      <c r="C11" s="15" t="str">
        <f>'Price guide'!C10</f>
        <v>Poweroil list price</v>
      </c>
      <c r="D11" s="15"/>
      <c r="E11" s="22"/>
      <c r="F11" s="16"/>
      <c r="G11" s="15"/>
      <c r="H11" s="28">
        <f>'Price guide'!G10</f>
        <v>1.2</v>
      </c>
      <c r="I11" s="17"/>
      <c r="J11" s="43"/>
      <c r="K11" s="18"/>
      <c r="L11" s="18"/>
      <c r="M11" s="16"/>
      <c r="N11" s="28">
        <f t="shared" si="0"/>
        <v>1.2</v>
      </c>
    </row>
    <row r="12" spans="1:217">
      <c r="A12" s="29"/>
      <c r="B12" s="15"/>
      <c r="C12" s="19"/>
      <c r="D12" s="19"/>
      <c r="E12" s="22"/>
      <c r="F12" s="20"/>
      <c r="G12" s="19"/>
      <c r="H12" s="28"/>
      <c r="I12" s="17"/>
      <c r="J12" s="44"/>
      <c r="K12" s="21"/>
      <c r="L12" s="18"/>
      <c r="M12" s="20"/>
      <c r="N12" s="28">
        <f t="shared" si="0"/>
        <v>0</v>
      </c>
    </row>
    <row r="13" spans="1:217">
      <c r="A13" s="23"/>
      <c r="B13" s="15"/>
      <c r="C13" s="15"/>
      <c r="D13" s="15"/>
      <c r="E13" s="22"/>
      <c r="F13" s="16"/>
      <c r="G13" s="15"/>
      <c r="H13" s="28"/>
      <c r="I13" s="17"/>
      <c r="J13" s="43"/>
      <c r="K13" s="18"/>
      <c r="L13" s="18"/>
      <c r="M13" s="16"/>
      <c r="N13" s="28">
        <f t="shared" si="0"/>
        <v>0</v>
      </c>
    </row>
    <row r="14" spans="1:217" s="9" customFormat="1">
      <c r="A14" s="29" t="s">
        <v>74</v>
      </c>
      <c r="B14" s="15"/>
      <c r="C14" s="19" t="str">
        <f>'Price guide'!C11</f>
        <v>Average</v>
      </c>
      <c r="D14" s="19"/>
      <c r="E14" s="22"/>
      <c r="F14" s="20"/>
      <c r="G14" s="19"/>
      <c r="H14" s="28">
        <f>'Price guide'!G11</f>
        <v>1.1035552374135051</v>
      </c>
      <c r="I14" s="17"/>
      <c r="J14" s="44"/>
      <c r="K14" s="21"/>
      <c r="L14" s="18"/>
      <c r="M14" s="20"/>
      <c r="N14" s="28">
        <f t="shared" si="0"/>
        <v>1.1035552374135051</v>
      </c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</row>
    <row r="15" spans="1:217">
      <c r="A15" s="23" t="s">
        <v>63</v>
      </c>
      <c r="B15" s="15"/>
      <c r="C15" s="15" t="str">
        <f>'Price guide'!C12</f>
        <v>Average</v>
      </c>
      <c r="D15" s="15"/>
      <c r="E15" s="15"/>
      <c r="F15" s="16"/>
      <c r="G15" s="15"/>
      <c r="H15" s="28">
        <f>'Price guide'!G12</f>
        <v>1.1111530414145607</v>
      </c>
      <c r="I15" s="17"/>
      <c r="J15" s="43"/>
      <c r="K15" s="18"/>
      <c r="L15" s="18"/>
      <c r="M15" s="16"/>
      <c r="N15" s="28">
        <f t="shared" si="0"/>
        <v>1.1111530414145607</v>
      </c>
    </row>
    <row r="16" spans="1:217" s="9" customFormat="1">
      <c r="A16" s="29" t="s">
        <v>28</v>
      </c>
      <c r="B16" s="15"/>
      <c r="C16" s="19" t="str">
        <f>'Price guide'!C13</f>
        <v>OMV</v>
      </c>
      <c r="D16" s="19"/>
      <c r="E16" s="15"/>
      <c r="F16" s="20"/>
      <c r="G16" s="19"/>
      <c r="H16" s="28">
        <f>'Price guide'!G13</f>
        <v>1.0495398472684552</v>
      </c>
      <c r="I16" s="17"/>
      <c r="J16" s="44"/>
      <c r="K16" s="21"/>
      <c r="L16" s="18"/>
      <c r="M16" s="20"/>
      <c r="N16" s="28">
        <f t="shared" si="0"/>
        <v>1.0495398472684552</v>
      </c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</row>
    <row r="17" spans="1:217">
      <c r="A17" s="23" t="s">
        <v>39</v>
      </c>
      <c r="B17" s="15"/>
      <c r="C17" s="15" t="str">
        <f>'Price guide'!C14</f>
        <v xml:space="preserve">list price  </v>
      </c>
      <c r="D17" s="15"/>
      <c r="E17" s="15"/>
      <c r="F17" s="16"/>
      <c r="G17" s="15"/>
      <c r="H17" s="28">
        <f>'Price guide'!G14</f>
        <v>1.236096593497896</v>
      </c>
      <c r="I17" s="17"/>
      <c r="J17" s="43"/>
      <c r="K17" s="18"/>
      <c r="L17" s="18"/>
      <c r="M17" s="16"/>
      <c r="N17" s="28">
        <f t="shared" si="0"/>
        <v>1.236096593497896</v>
      </c>
    </row>
    <row r="18" spans="1:217">
      <c r="A18" s="29"/>
      <c r="B18" s="15"/>
      <c r="C18" s="19"/>
      <c r="D18" s="19"/>
      <c r="E18" s="15"/>
      <c r="F18" s="20"/>
      <c r="G18" s="19"/>
      <c r="H18" s="28"/>
      <c r="I18" s="17"/>
      <c r="J18" s="44"/>
      <c r="K18" s="18"/>
      <c r="L18" s="18"/>
      <c r="M18" s="20"/>
      <c r="N18" s="28">
        <f t="shared" si="0"/>
        <v>0</v>
      </c>
    </row>
    <row r="19" spans="1:217">
      <c r="A19" s="23"/>
      <c r="B19" s="15"/>
      <c r="C19" s="15"/>
      <c r="D19" s="15"/>
      <c r="E19" s="15"/>
      <c r="F19" s="16"/>
      <c r="G19" s="15"/>
      <c r="H19" s="28"/>
      <c r="I19" s="17"/>
      <c r="J19" s="43"/>
      <c r="K19" s="18"/>
      <c r="L19" s="18"/>
      <c r="M19" s="16"/>
      <c r="N19" s="28">
        <f t="shared" si="0"/>
        <v>0</v>
      </c>
    </row>
    <row r="20" spans="1:217" s="9" customFormat="1">
      <c r="A20" s="29" t="s">
        <v>30</v>
      </c>
      <c r="B20" s="15"/>
      <c r="C20" s="19" t="str">
        <f>'Price guide'!C15</f>
        <v xml:space="preserve">list price  </v>
      </c>
      <c r="D20" s="19"/>
      <c r="E20" s="22"/>
      <c r="F20" s="20"/>
      <c r="G20" s="19"/>
      <c r="H20" s="28">
        <f>'Price guide'!G15</f>
        <v>1.1166666666666667</v>
      </c>
      <c r="I20" s="17"/>
      <c r="J20" s="44"/>
      <c r="K20" s="21"/>
      <c r="L20" s="18"/>
      <c r="M20" s="20"/>
      <c r="N20" s="28">
        <f t="shared" si="0"/>
        <v>1.1166666666666667</v>
      </c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</row>
    <row r="21" spans="1:217">
      <c r="A21" s="23" t="s">
        <v>9</v>
      </c>
      <c r="B21" s="15"/>
      <c r="C21" s="15" t="str">
        <f>'Price guide'!C16</f>
        <v>St. Priest Truckstop</v>
      </c>
      <c r="D21" s="15"/>
      <c r="E21" s="15"/>
      <c r="F21" s="16"/>
      <c r="G21" s="15"/>
      <c r="H21" s="28">
        <f>'Price guide'!G16</f>
        <v>1.1195652173913044</v>
      </c>
      <c r="I21" s="17"/>
      <c r="J21" s="43"/>
      <c r="K21" s="24"/>
      <c r="L21" s="24"/>
      <c r="M21" s="16"/>
      <c r="N21" s="28">
        <f t="shared" si="0"/>
        <v>1.1195652173913044</v>
      </c>
    </row>
    <row r="22" spans="1:217" s="9" customFormat="1">
      <c r="A22" s="29"/>
      <c r="B22" s="15"/>
      <c r="C22" s="19" t="str">
        <f>'Price guide'!C17</f>
        <v>Macon BP</v>
      </c>
      <c r="D22" s="19"/>
      <c r="E22" s="15"/>
      <c r="F22" s="20"/>
      <c r="G22" s="19"/>
      <c r="H22" s="28">
        <f>'Price guide'!G17</f>
        <v>1.1195652173913044</v>
      </c>
      <c r="I22" s="17"/>
      <c r="J22" s="44"/>
      <c r="K22" s="25"/>
      <c r="L22" s="24"/>
      <c r="M22" s="20"/>
      <c r="N22" s="28">
        <f t="shared" si="0"/>
        <v>1.1195652173913044</v>
      </c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</row>
    <row r="23" spans="1:217">
      <c r="A23" s="23"/>
      <c r="B23" s="15"/>
      <c r="C23" s="15" t="str">
        <f>'Price guide'!C18</f>
        <v>Le Havre</v>
      </c>
      <c r="D23" s="15"/>
      <c r="E23" s="15"/>
      <c r="F23" s="16"/>
      <c r="G23" s="15"/>
      <c r="H23" s="28">
        <f>'Price guide'!G18</f>
        <v>1.1145484949832776</v>
      </c>
      <c r="I23" s="17"/>
      <c r="J23" s="43"/>
      <c r="K23" s="24"/>
      <c r="L23" s="24"/>
      <c r="M23" s="16"/>
      <c r="N23" s="28">
        <f t="shared" si="0"/>
        <v>1.1145484949832776</v>
      </c>
    </row>
    <row r="24" spans="1:217" s="9" customFormat="1">
      <c r="A24" s="29"/>
      <c r="B24" s="15"/>
      <c r="C24" s="19" t="str">
        <f>'Price guide'!C19</f>
        <v>ROYE BP Truckstop</v>
      </c>
      <c r="D24" s="19"/>
      <c r="E24" s="15"/>
      <c r="F24" s="20"/>
      <c r="G24" s="19"/>
      <c r="H24" s="28">
        <f>'Price guide'!G19</f>
        <v>1.1195652173913044</v>
      </c>
      <c r="I24" s="17"/>
      <c r="J24" s="44"/>
      <c r="K24" s="25"/>
      <c r="L24" s="24"/>
      <c r="M24" s="20"/>
      <c r="N24" s="28">
        <f t="shared" si="0"/>
        <v>1.1195652173913044</v>
      </c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</row>
    <row r="25" spans="1:217">
      <c r="A25" s="23"/>
      <c r="B25" s="15"/>
      <c r="C25" s="15" t="str">
        <f>'Price guide'!C20</f>
        <v>Calais</v>
      </c>
      <c r="D25" s="15"/>
      <c r="E25" s="15"/>
      <c r="F25" s="16"/>
      <c r="G25" s="15"/>
      <c r="H25" s="28">
        <f>'Price guide'!G20</f>
        <v>1.1362876254180603</v>
      </c>
      <c r="I25" s="17"/>
      <c r="J25" s="43"/>
      <c r="K25" s="24"/>
      <c r="L25" s="24"/>
      <c r="M25" s="16"/>
      <c r="N25" s="28">
        <f t="shared" si="0"/>
        <v>1.1362876254180603</v>
      </c>
    </row>
    <row r="26" spans="1:217" s="9" customFormat="1">
      <c r="A26" s="29"/>
      <c r="B26" s="15"/>
      <c r="C26" s="19"/>
      <c r="D26" s="19"/>
      <c r="E26" s="15"/>
      <c r="F26" s="20"/>
      <c r="G26" s="15"/>
      <c r="H26" s="28"/>
      <c r="I26" s="17"/>
      <c r="J26" s="44"/>
      <c r="K26" s="25"/>
      <c r="L26" s="24"/>
      <c r="M26" s="20"/>
      <c r="N26" s="28">
        <f t="shared" si="0"/>
        <v>0</v>
      </c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</row>
    <row r="27" spans="1:217">
      <c r="A27" s="23"/>
      <c r="B27" s="15"/>
      <c r="C27" s="15"/>
      <c r="D27" s="15"/>
      <c r="E27" s="15"/>
      <c r="F27" s="16"/>
      <c r="G27" s="15"/>
      <c r="H27" s="28"/>
      <c r="I27" s="17"/>
      <c r="J27" s="43"/>
      <c r="K27" s="24"/>
      <c r="L27" s="24"/>
      <c r="M27" s="16"/>
      <c r="N27" s="28">
        <f t="shared" si="0"/>
        <v>0</v>
      </c>
    </row>
    <row r="28" spans="1:217">
      <c r="A28" s="29" t="s">
        <v>11</v>
      </c>
      <c r="B28" s="15"/>
      <c r="C28" s="19" t="str">
        <f>'Price guide'!C21</f>
        <v xml:space="preserve">Aral Bockel/Gyhum </v>
      </c>
      <c r="D28" s="19"/>
      <c r="E28" s="15"/>
      <c r="F28" s="20"/>
      <c r="G28" s="19"/>
      <c r="H28" s="28">
        <f>'Price guide'!G21</f>
        <v>1.1840336134453782</v>
      </c>
      <c r="I28" s="17"/>
      <c r="J28" s="44"/>
      <c r="K28" s="21"/>
      <c r="L28" s="18"/>
      <c r="M28" s="20"/>
      <c r="N28" s="28">
        <f t="shared" si="0"/>
        <v>1.1840336134453782</v>
      </c>
    </row>
    <row r="29" spans="1:217">
      <c r="A29" s="23"/>
      <c r="B29" s="15"/>
      <c r="C29" s="15" t="str">
        <f>'Price guide'!C22</f>
        <v>Ilsfeld Truckst.</v>
      </c>
      <c r="D29" s="15"/>
      <c r="E29" s="15"/>
      <c r="F29" s="16"/>
      <c r="G29" s="15"/>
      <c r="H29" s="28">
        <f>'Price guide'!G22</f>
        <v>1.1840336134453782</v>
      </c>
      <c r="I29" s="17"/>
      <c r="J29" s="43"/>
      <c r="K29" s="18"/>
      <c r="L29" s="18"/>
      <c r="M29" s="16"/>
      <c r="N29" s="28">
        <f t="shared" si="0"/>
        <v>1.1840336134453782</v>
      </c>
    </row>
    <row r="30" spans="1:217" s="9" customFormat="1">
      <c r="A30" s="29"/>
      <c r="B30" s="15"/>
      <c r="C30" s="19" t="str">
        <f>'Price guide'!C23</f>
        <v>Bockenem</v>
      </c>
      <c r="D30" s="19"/>
      <c r="E30" s="15"/>
      <c r="F30" s="20"/>
      <c r="G30" s="19"/>
      <c r="H30" s="28">
        <f>'Price guide'!G23</f>
        <v>1.1840336134453782</v>
      </c>
      <c r="I30" s="17"/>
      <c r="J30" s="44"/>
      <c r="K30" s="21"/>
      <c r="L30" s="18"/>
      <c r="M30" s="20"/>
      <c r="N30" s="28">
        <f t="shared" si="0"/>
        <v>1.1840336134453782</v>
      </c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</row>
    <row r="31" spans="1:217">
      <c r="A31" s="23"/>
      <c r="B31" s="15"/>
      <c r="C31" s="15" t="str">
        <f>'Price guide'!C24</f>
        <v>Köln Truckstop</v>
      </c>
      <c r="D31" s="15"/>
      <c r="E31" s="15"/>
      <c r="F31" s="16"/>
      <c r="G31" s="15"/>
      <c r="H31" s="28">
        <f>'Price guide'!G24</f>
        <v>1.200840336134454</v>
      </c>
      <c r="I31" s="17"/>
      <c r="J31" s="43"/>
      <c r="K31" s="18"/>
      <c r="L31" s="18"/>
      <c r="M31" s="16"/>
      <c r="N31" s="28">
        <f t="shared" si="0"/>
        <v>1.200840336134454</v>
      </c>
    </row>
    <row r="32" spans="1:217" s="9" customFormat="1">
      <c r="A32" s="29"/>
      <c r="B32" s="15"/>
      <c r="C32" s="19" t="str">
        <f>'Price guide'!C25</f>
        <v>Vogelsdorf Aral</v>
      </c>
      <c r="D32" s="19"/>
      <c r="E32" s="15"/>
      <c r="F32" s="20"/>
      <c r="G32" s="19"/>
      <c r="H32" s="28">
        <f>'Price guide'!G25</f>
        <v>1.1840336134453782</v>
      </c>
      <c r="I32" s="17"/>
      <c r="J32" s="44"/>
      <c r="K32" s="21"/>
      <c r="L32" s="18"/>
      <c r="M32" s="20"/>
      <c r="N32" s="28">
        <f t="shared" si="0"/>
        <v>1.1840336134453782</v>
      </c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</row>
    <row r="33" spans="1:217">
      <c r="A33" s="23"/>
      <c r="B33" s="15"/>
      <c r="C33" s="15" t="str">
        <f>'Price guide'!C26</f>
        <v>Zorbau</v>
      </c>
      <c r="D33" s="15"/>
      <c r="E33" s="15"/>
      <c r="F33" s="16"/>
      <c r="G33" s="15"/>
      <c r="H33" s="28">
        <f>'Price guide'!G26</f>
        <v>1.1840336134453782</v>
      </c>
      <c r="I33" s="17"/>
      <c r="J33" s="43"/>
      <c r="K33" s="18"/>
      <c r="L33" s="18"/>
      <c r="M33" s="16"/>
      <c r="N33" s="28">
        <f t="shared" si="0"/>
        <v>1.1840336134453782</v>
      </c>
    </row>
    <row r="34" spans="1:217" s="9" customFormat="1">
      <c r="A34" s="29"/>
      <c r="B34" s="15"/>
      <c r="C34" s="19" t="str">
        <f>'Price guide'!C27</f>
        <v>Farhbinde</v>
      </c>
      <c r="D34" s="19"/>
      <c r="E34" s="15"/>
      <c r="F34" s="20"/>
      <c r="G34" s="19"/>
      <c r="H34" s="28">
        <f>'Price guide'!G27</f>
        <v>1.1840336134453782</v>
      </c>
      <c r="I34" s="17"/>
      <c r="J34" s="44"/>
      <c r="K34" s="21"/>
      <c r="L34" s="18"/>
      <c r="M34" s="20"/>
      <c r="N34" s="28">
        <f t="shared" si="0"/>
        <v>1.1840336134453782</v>
      </c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</row>
    <row r="35" spans="1:217">
      <c r="A35" s="23"/>
      <c r="B35" s="15"/>
      <c r="C35" s="15" t="str">
        <f>'Price guide'!C28</f>
        <v>Schwarmstedt</v>
      </c>
      <c r="D35" s="15"/>
      <c r="E35" s="15"/>
      <c r="F35" s="16"/>
      <c r="G35" s="15"/>
      <c r="H35" s="28">
        <f>'Price guide'!G28</f>
        <v>1.1840336134453782</v>
      </c>
      <c r="I35" s="17"/>
      <c r="J35" s="43"/>
      <c r="K35" s="18"/>
      <c r="L35" s="18"/>
      <c r="M35" s="16"/>
      <c r="N35" s="28">
        <f t="shared" si="0"/>
        <v>1.1840336134453782</v>
      </c>
    </row>
    <row r="36" spans="1:217" s="9" customFormat="1">
      <c r="A36" s="29"/>
      <c r="B36" s="15"/>
      <c r="C36" s="19" t="str">
        <f>'Price guide'!C29</f>
        <v>Regensburg Truckstop</v>
      </c>
      <c r="D36" s="19"/>
      <c r="E36" s="15"/>
      <c r="F36" s="20"/>
      <c r="G36" s="19"/>
      <c r="H36" s="28">
        <f>'Price guide'!G29</f>
        <v>1.1840336134453782</v>
      </c>
      <c r="I36" s="17"/>
      <c r="J36" s="44"/>
      <c r="K36" s="21"/>
      <c r="L36" s="18"/>
      <c r="M36" s="20"/>
      <c r="N36" s="28">
        <f t="shared" si="0"/>
        <v>1.1840336134453782</v>
      </c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</row>
    <row r="37" spans="1:217">
      <c r="A37" s="23"/>
      <c r="B37" s="15"/>
      <c r="C37" s="15" t="str">
        <f>'Price guide'!C30</f>
        <v>Schlüsselfeld</v>
      </c>
      <c r="D37" s="15"/>
      <c r="E37" s="15"/>
      <c r="F37" s="16"/>
      <c r="G37" s="15"/>
      <c r="H37" s="28">
        <f>'Price guide'!G30</f>
        <v>1.1924369747899159</v>
      </c>
      <c r="I37" s="17"/>
      <c r="J37" s="43"/>
      <c r="K37" s="18"/>
      <c r="L37" s="18"/>
      <c r="M37" s="16"/>
      <c r="N37" s="28">
        <f t="shared" si="0"/>
        <v>1.1924369747899159</v>
      </c>
    </row>
    <row r="38" spans="1:217" s="9" customFormat="1">
      <c r="A38" s="29"/>
      <c r="B38" s="15"/>
      <c r="C38" s="19" t="str">
        <f>'Price guide'!C31</f>
        <v>Kiel</v>
      </c>
      <c r="D38" s="19"/>
      <c r="E38" s="15"/>
      <c r="F38" s="20"/>
      <c r="G38" s="19"/>
      <c r="H38" s="28">
        <f>'Price guide'!G31</f>
        <v>1.1924369747899159</v>
      </c>
      <c r="I38" s="17"/>
      <c r="J38" s="44"/>
      <c r="K38" s="21"/>
      <c r="L38" s="18"/>
      <c r="M38" s="20"/>
      <c r="N38" s="28">
        <f t="shared" si="0"/>
        <v>1.1924369747899159</v>
      </c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</row>
    <row r="39" spans="1:217">
      <c r="A39" s="23"/>
      <c r="B39" s="15"/>
      <c r="C39" s="15" t="str">
        <f>'Price guide'!C32</f>
        <v>Molfsee Syd f. Kiel</v>
      </c>
      <c r="D39" s="15"/>
      <c r="E39" s="15"/>
      <c r="F39" s="16"/>
      <c r="G39" s="15"/>
      <c r="H39" s="28">
        <f>'Price guide'!G32</f>
        <v>1.1924369747899159</v>
      </c>
      <c r="I39" s="17"/>
      <c r="J39" s="43"/>
      <c r="K39" s="18"/>
      <c r="L39" s="18"/>
      <c r="M39" s="16"/>
      <c r="N39" s="28">
        <f t="shared" si="0"/>
        <v>1.1924369747899159</v>
      </c>
    </row>
    <row r="40" spans="1:217" s="9" customFormat="1">
      <c r="A40" s="29"/>
      <c r="B40" s="15"/>
      <c r="C40" s="19" t="str">
        <f>'Price guide'!C33</f>
        <v>Schopsdorf</v>
      </c>
      <c r="D40" s="19"/>
      <c r="E40" s="15"/>
      <c r="F40" s="20"/>
      <c r="G40" s="19"/>
      <c r="H40" s="28">
        <f>'Price guide'!G33</f>
        <v>1.1840336134453782</v>
      </c>
      <c r="I40" s="17"/>
      <c r="J40" s="44"/>
      <c r="K40" s="21"/>
      <c r="L40" s="18"/>
      <c r="M40" s="20"/>
      <c r="N40" s="28">
        <f t="shared" si="0"/>
        <v>1.1840336134453782</v>
      </c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</row>
    <row r="41" spans="1:217">
      <c r="A41" s="23"/>
      <c r="B41" s="15"/>
      <c r="C41" s="15" t="str">
        <f>'Price guide'!C34</f>
        <v>Reinfeld</v>
      </c>
      <c r="D41" s="15"/>
      <c r="E41" s="15"/>
      <c r="F41" s="16"/>
      <c r="G41" s="15"/>
      <c r="H41" s="28">
        <f>'Price guide'!G34</f>
        <v>1.1840336134453782</v>
      </c>
      <c r="I41" s="17"/>
      <c r="J41" s="43"/>
      <c r="K41" s="18"/>
      <c r="L41" s="18"/>
      <c r="M41" s="16"/>
      <c r="N41" s="28">
        <f t="shared" si="0"/>
        <v>1.1840336134453782</v>
      </c>
    </row>
    <row r="42" spans="1:217" s="9" customFormat="1">
      <c r="A42" s="29"/>
      <c r="B42" s="15"/>
      <c r="C42" s="19" t="str">
        <f>'Price guide'!C35</f>
        <v>Agip Holdorf</v>
      </c>
      <c r="D42" s="19"/>
      <c r="E42" s="22"/>
      <c r="F42" s="20"/>
      <c r="G42" s="19"/>
      <c r="H42" s="28">
        <f>'Price guide'!G35</f>
        <v>1.1924369747899159</v>
      </c>
      <c r="I42" s="17"/>
      <c r="J42" s="44"/>
      <c r="K42" s="21"/>
      <c r="L42" s="18"/>
      <c r="M42" s="20"/>
      <c r="N42" s="28">
        <f t="shared" si="0"/>
        <v>1.1924369747899159</v>
      </c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</row>
    <row r="43" spans="1:217">
      <c r="A43" s="23"/>
      <c r="B43" s="15"/>
      <c r="C43" s="15"/>
      <c r="D43" s="15"/>
      <c r="E43" s="22"/>
      <c r="F43" s="16"/>
      <c r="G43" s="15"/>
      <c r="H43" s="28"/>
      <c r="I43" s="17"/>
      <c r="J43" s="43"/>
      <c r="K43" s="18"/>
      <c r="L43" s="18"/>
      <c r="M43" s="16"/>
      <c r="N43" s="28">
        <f t="shared" si="0"/>
        <v>0</v>
      </c>
    </row>
    <row r="44" spans="1:217" s="9" customFormat="1">
      <c r="A44" s="29"/>
      <c r="B44" s="15"/>
      <c r="C44" s="19"/>
      <c r="D44" s="19"/>
      <c r="E44" s="22"/>
      <c r="F44" s="20"/>
      <c r="G44" s="19"/>
      <c r="H44" s="28"/>
      <c r="I44" s="17"/>
      <c r="J44" s="44"/>
      <c r="K44" s="21"/>
      <c r="L44" s="18"/>
      <c r="M44" s="20"/>
      <c r="N44" s="28">
        <f t="shared" si="0"/>
        <v>0</v>
      </c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</row>
    <row r="45" spans="1:217" s="9" customFormat="1">
      <c r="A45" s="23" t="s">
        <v>4</v>
      </c>
      <c r="B45" s="15"/>
      <c r="C45" s="15" t="str">
        <f>'Price guide'!C36</f>
        <v>Average</v>
      </c>
      <c r="D45" s="15"/>
      <c r="E45" s="15"/>
      <c r="F45" s="16"/>
      <c r="G45" s="15"/>
      <c r="H45" s="28">
        <f>'Price guide'!G36</f>
        <v>1.1504065040650406</v>
      </c>
      <c r="I45" s="17"/>
      <c r="J45" s="43"/>
      <c r="K45" s="18"/>
      <c r="L45" s="18"/>
      <c r="M45" s="16"/>
      <c r="N45" s="28">
        <f t="shared" si="0"/>
        <v>1.1504065040650406</v>
      </c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  <c r="GW45" s="7"/>
      <c r="GX45" s="7"/>
      <c r="GY45" s="7"/>
      <c r="GZ45" s="7"/>
      <c r="HA45" s="7"/>
      <c r="HB45" s="7"/>
      <c r="HC45" s="7"/>
      <c r="HD45" s="7"/>
      <c r="HE45" s="7"/>
      <c r="HF45" s="7"/>
      <c r="HG45" s="7"/>
      <c r="HH45" s="7"/>
      <c r="HI45" s="7"/>
    </row>
    <row r="46" spans="1:217" s="9" customFormat="1">
      <c r="A46" s="29" t="s">
        <v>35</v>
      </c>
      <c r="B46" s="15"/>
      <c r="C46" s="19" t="str">
        <f>'Price guide'!C37</f>
        <v xml:space="preserve">Venlo  </v>
      </c>
      <c r="D46" s="19"/>
      <c r="E46" s="22"/>
      <c r="F46" s="20"/>
      <c r="G46" s="19"/>
      <c r="H46" s="28">
        <f>'Price guide'!G37</f>
        <v>1.1950413223140497</v>
      </c>
      <c r="I46" s="17"/>
      <c r="J46" s="44"/>
      <c r="K46" s="21"/>
      <c r="L46" s="18"/>
      <c r="M46" s="20"/>
      <c r="N46" s="28">
        <f t="shared" si="0"/>
        <v>1.1950413223140497</v>
      </c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  <c r="GW46" s="7"/>
      <c r="GX46" s="7"/>
      <c r="GY46" s="7"/>
      <c r="GZ46" s="7"/>
      <c r="HA46" s="7"/>
      <c r="HB46" s="7"/>
      <c r="HC46" s="7"/>
      <c r="HD46" s="7"/>
      <c r="HE46" s="7"/>
      <c r="HF46" s="7"/>
      <c r="HG46" s="7"/>
      <c r="HH46" s="7"/>
      <c r="HI46" s="7"/>
    </row>
    <row r="47" spans="1:217">
      <c r="A47" s="23"/>
      <c r="B47" s="15"/>
      <c r="C47" s="15" t="str">
        <f>'Price guide'!C38</f>
        <v>Breda Autodieseloil</v>
      </c>
      <c r="D47" s="15"/>
      <c r="E47" s="22"/>
      <c r="F47" s="16"/>
      <c r="G47" s="15"/>
      <c r="H47" s="28">
        <f>'Price guide'!G38</f>
        <v>0</v>
      </c>
      <c r="I47" s="17"/>
      <c r="J47" s="43"/>
      <c r="K47" s="18"/>
      <c r="L47" s="18"/>
      <c r="M47" s="16"/>
      <c r="N47" s="28">
        <f t="shared" si="0"/>
        <v>0</v>
      </c>
    </row>
    <row r="48" spans="1:217" s="9" customFormat="1">
      <c r="A48" s="29" t="s">
        <v>26</v>
      </c>
      <c r="B48" s="15"/>
      <c r="C48" s="19" t="str">
        <f>'Price guide'!C39</f>
        <v>Average Prices</v>
      </c>
      <c r="D48" s="19"/>
      <c r="E48" s="15"/>
      <c r="F48" s="20"/>
      <c r="G48" s="19"/>
      <c r="H48" s="28">
        <f>'Price guide'!G39</f>
        <v>1.0685386518536486</v>
      </c>
      <c r="I48" s="17"/>
      <c r="J48" s="44"/>
      <c r="K48" s="21"/>
      <c r="L48" s="18"/>
      <c r="M48" s="20"/>
      <c r="N48" s="28">
        <f t="shared" si="0"/>
        <v>1.0685386518536486</v>
      </c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7"/>
      <c r="GW48" s="7"/>
      <c r="GX48" s="7"/>
      <c r="GY48" s="7"/>
      <c r="GZ48" s="7"/>
      <c r="HA48" s="7"/>
      <c r="HB48" s="7"/>
      <c r="HC48" s="7"/>
      <c r="HD48" s="7"/>
      <c r="HE48" s="7"/>
      <c r="HF48" s="7"/>
      <c r="HG48" s="7"/>
      <c r="HH48" s="7"/>
      <c r="HI48" s="7"/>
    </row>
    <row r="49" spans="1:217">
      <c r="A49" s="23" t="s">
        <v>38</v>
      </c>
      <c r="B49" s="15"/>
      <c r="C49" s="15" t="str">
        <f>'Price guide'!C40</f>
        <v>General</v>
      </c>
      <c r="D49" s="15"/>
      <c r="E49" s="15"/>
      <c r="F49" s="16"/>
      <c r="G49" s="15"/>
      <c r="H49" s="28">
        <f>'Price guide'!G40</f>
        <v>1.3778688524590164</v>
      </c>
      <c r="I49" s="17"/>
      <c r="J49" s="43"/>
      <c r="K49" s="18"/>
      <c r="L49" s="18"/>
      <c r="M49" s="16"/>
      <c r="N49" s="28">
        <f t="shared" si="0"/>
        <v>1.3778688524590164</v>
      </c>
    </row>
    <row r="50" spans="1:217" s="9" customFormat="1">
      <c r="A50" s="29" t="s">
        <v>111</v>
      </c>
      <c r="B50" s="19"/>
      <c r="C50" s="19" t="str">
        <f>'Price guide'!C41</f>
        <v>General</v>
      </c>
      <c r="D50" s="19"/>
      <c r="E50" s="19"/>
      <c r="F50" s="20"/>
      <c r="G50" s="19"/>
      <c r="H50" s="28">
        <f>'Price guide'!G41</f>
        <v>1.2634146341463415</v>
      </c>
      <c r="I50" s="17"/>
      <c r="J50" s="44"/>
      <c r="K50" s="21"/>
      <c r="L50" s="21"/>
      <c r="M50" s="20"/>
      <c r="N50" s="28">
        <f t="shared" si="0"/>
        <v>1.2634146341463415</v>
      </c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/>
      <c r="GX50" s="7"/>
      <c r="GY50" s="7"/>
      <c r="GZ50" s="7"/>
      <c r="HA50" s="7"/>
      <c r="HB50" s="7"/>
      <c r="HC50" s="7"/>
      <c r="HD50" s="7"/>
      <c r="HE50" s="7"/>
      <c r="HF50" s="7"/>
      <c r="HG50" s="7"/>
      <c r="HH50" s="7"/>
      <c r="HI50" s="7"/>
    </row>
    <row r="51" spans="1:217">
      <c r="A51" s="23" t="s">
        <v>31</v>
      </c>
      <c r="B51" s="15"/>
      <c r="C51" s="15" t="str">
        <f>'Price guide'!C42</f>
        <v>Average Pumpprice </v>
      </c>
      <c r="D51" s="15"/>
      <c r="E51" s="22"/>
      <c r="F51" s="16"/>
      <c r="G51" s="15"/>
      <c r="H51" s="28">
        <f>'Price guide'!G42</f>
        <v>1.0536306961380344</v>
      </c>
      <c r="I51" s="17"/>
      <c r="J51" s="43"/>
      <c r="K51" s="18"/>
      <c r="L51" s="18"/>
      <c r="M51" s="16"/>
      <c r="N51" s="28">
        <f t="shared" si="0"/>
        <v>1.0536306961380344</v>
      </c>
    </row>
    <row r="52" spans="1:217">
      <c r="A52" s="29" t="s">
        <v>82</v>
      </c>
      <c r="B52" s="19"/>
      <c r="C52" s="19" t="str">
        <f>'Price guide'!C43</f>
        <v>list price</v>
      </c>
      <c r="D52" s="19"/>
      <c r="E52" s="50"/>
      <c r="F52" s="20"/>
      <c r="G52" s="19"/>
      <c r="H52" s="28">
        <f>'Price guide'!G43</f>
        <v>1.0842799041046578</v>
      </c>
      <c r="I52" s="17"/>
      <c r="J52" s="44"/>
      <c r="K52" s="21"/>
      <c r="L52" s="21"/>
      <c r="M52" s="20"/>
      <c r="N52" s="28">
        <f t="shared" si="0"/>
        <v>1.0842799041046578</v>
      </c>
    </row>
    <row r="53" spans="1:217" s="9" customFormat="1">
      <c r="A53" s="23" t="s">
        <v>44</v>
      </c>
      <c r="B53" s="15"/>
      <c r="C53" s="15" t="str">
        <f>'Price guide'!C44</f>
        <v xml:space="preserve"> </v>
      </c>
      <c r="D53" s="15"/>
      <c r="E53" s="15"/>
      <c r="F53" s="16"/>
      <c r="G53" s="15"/>
      <c r="H53" s="28">
        <f>'Price guide'!G44</f>
        <v>1.0391304347826089</v>
      </c>
      <c r="I53" s="17"/>
      <c r="J53" s="43"/>
      <c r="K53" s="18"/>
      <c r="L53" s="18"/>
      <c r="M53" s="16"/>
      <c r="N53" s="28">
        <f t="shared" si="0"/>
        <v>1.0391304347826089</v>
      </c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  <c r="GN53" s="7"/>
      <c r="GO53" s="7"/>
      <c r="GP53" s="7"/>
      <c r="GQ53" s="7"/>
      <c r="GR53" s="7"/>
      <c r="GS53" s="7"/>
      <c r="GT53" s="7"/>
      <c r="GU53" s="7"/>
      <c r="GV53" s="7"/>
      <c r="GW53" s="7"/>
      <c r="GX53" s="7"/>
      <c r="GY53" s="7"/>
      <c r="GZ53" s="7"/>
      <c r="HA53" s="7"/>
      <c r="HB53" s="7"/>
      <c r="HC53" s="7"/>
      <c r="HD53" s="7"/>
      <c r="HE53" s="7"/>
      <c r="HF53" s="7"/>
      <c r="HG53" s="7"/>
      <c r="HH53" s="7"/>
      <c r="HI53" s="7"/>
    </row>
    <row r="54" spans="1:217">
      <c r="A54" s="29" t="s">
        <v>41</v>
      </c>
      <c r="B54" s="19"/>
      <c r="C54" s="19" t="str">
        <f>'Price guide'!C45</f>
        <v xml:space="preserve">list price  </v>
      </c>
      <c r="D54" s="19"/>
      <c r="E54" s="19"/>
      <c r="F54" s="20"/>
      <c r="G54" s="19"/>
      <c r="H54" s="28">
        <f>'Price guide'!G45</f>
        <v>1.3623051487954654</v>
      </c>
      <c r="I54" s="17"/>
      <c r="J54" s="44"/>
      <c r="K54" s="21"/>
      <c r="L54" s="21"/>
      <c r="M54" s="20"/>
      <c r="N54" s="28">
        <f t="shared" si="0"/>
        <v>1.3623051487954654</v>
      </c>
    </row>
    <row r="55" spans="1:217" s="9" customFormat="1">
      <c r="A55" s="23" t="s">
        <v>32</v>
      </c>
      <c r="B55" s="15"/>
      <c r="C55" s="15" t="str">
        <f>'Price guide'!C46</f>
        <v xml:space="preserve">Average  </v>
      </c>
      <c r="D55" s="15"/>
      <c r="E55" s="15"/>
      <c r="F55" s="16"/>
      <c r="G55" s="15"/>
      <c r="H55" s="28">
        <f>'Price guide'!G46</f>
        <v>1.049117127586477</v>
      </c>
      <c r="I55" s="17"/>
      <c r="J55" s="43"/>
      <c r="K55" s="18"/>
      <c r="L55" s="18"/>
      <c r="M55" s="16"/>
      <c r="N55" s="28">
        <f t="shared" si="0"/>
        <v>1.049117127586477</v>
      </c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7"/>
      <c r="FT55" s="7"/>
      <c r="FU55" s="7"/>
      <c r="FV55" s="7"/>
      <c r="FW55" s="7"/>
      <c r="FX55" s="7"/>
      <c r="FY55" s="7"/>
      <c r="FZ55" s="7"/>
      <c r="GA55" s="7"/>
      <c r="GB55" s="7"/>
      <c r="GC55" s="7"/>
      <c r="GD55" s="7"/>
      <c r="GE55" s="7"/>
      <c r="GF55" s="7"/>
      <c r="GG55" s="7"/>
      <c r="GH55" s="7"/>
      <c r="GI55" s="7"/>
      <c r="GJ55" s="7"/>
      <c r="GK55" s="7"/>
      <c r="GL55" s="7"/>
      <c r="GM55" s="7"/>
      <c r="GN55" s="7"/>
      <c r="GO55" s="7"/>
      <c r="GP55" s="7"/>
      <c r="GQ55" s="7"/>
      <c r="GR55" s="7"/>
      <c r="GS55" s="7"/>
      <c r="GT55" s="7"/>
      <c r="GU55" s="7"/>
      <c r="GV55" s="7"/>
      <c r="GW55" s="7"/>
      <c r="GX55" s="7"/>
      <c r="GY55" s="7"/>
      <c r="GZ55" s="7"/>
      <c r="HA55" s="7"/>
      <c r="HB55" s="7"/>
      <c r="HC55" s="7"/>
      <c r="HD55" s="7"/>
      <c r="HE55" s="7"/>
      <c r="HF55" s="7"/>
      <c r="HG55" s="7"/>
      <c r="HH55" s="7"/>
      <c r="HI55" s="7"/>
    </row>
    <row r="56" spans="1:217">
      <c r="A56" s="29" t="s">
        <v>75</v>
      </c>
      <c r="B56" s="19"/>
      <c r="C56" s="19" t="str">
        <f>'Price guide'!C47</f>
        <v>Average</v>
      </c>
      <c r="D56" s="19"/>
      <c r="E56" s="19"/>
      <c r="F56" s="20"/>
      <c r="G56" s="19"/>
      <c r="H56" s="28">
        <f>'Price guide'!G47</f>
        <v>1.0762222810191573</v>
      </c>
      <c r="I56" s="17"/>
      <c r="J56" s="44"/>
      <c r="K56" s="21"/>
      <c r="L56" s="21"/>
      <c r="M56" s="20"/>
      <c r="N56" s="28">
        <f t="shared" si="0"/>
        <v>1.0762222810191573</v>
      </c>
    </row>
    <row r="57" spans="1:217" s="7" customFormat="1">
      <c r="A57" s="23" t="s">
        <v>61</v>
      </c>
      <c r="B57" s="15"/>
      <c r="C57" s="19" t="str">
        <f>'Price guide'!C48</f>
        <v>Pumpprice</v>
      </c>
      <c r="D57" s="19"/>
      <c r="E57" s="19"/>
      <c r="F57" s="20"/>
      <c r="G57" s="19"/>
      <c r="H57" s="28">
        <f>'Price guide'!G48</f>
        <v>0.70979551278698805</v>
      </c>
      <c r="I57" s="17"/>
      <c r="J57" s="44"/>
      <c r="K57" s="21"/>
      <c r="L57" s="21"/>
      <c r="M57" s="20"/>
      <c r="N57" s="28">
        <f>H57-J57</f>
        <v>0.70979551278698805</v>
      </c>
    </row>
    <row r="58" spans="1:217" s="9" customFormat="1">
      <c r="A58" s="29" t="s">
        <v>71</v>
      </c>
      <c r="B58" s="19"/>
      <c r="C58" s="19" t="str">
        <f>'Price guide'!C49</f>
        <v>Average</v>
      </c>
      <c r="D58" s="19"/>
      <c r="E58" s="19"/>
      <c r="F58" s="20"/>
      <c r="G58" s="19"/>
      <c r="H58" s="28">
        <f>'Price guide'!F49</f>
        <v>1.4631645369932165</v>
      </c>
      <c r="I58" s="17"/>
      <c r="J58" s="44"/>
      <c r="K58" s="21"/>
      <c r="L58" s="21"/>
      <c r="M58" s="20"/>
      <c r="N58" s="28">
        <f t="shared" si="0"/>
        <v>1.4631645369932165</v>
      </c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S58" s="7"/>
      <c r="FT58" s="7"/>
      <c r="FU58" s="7"/>
      <c r="FV58" s="7"/>
      <c r="FW58" s="7"/>
      <c r="FX58" s="7"/>
      <c r="FY58" s="7"/>
      <c r="FZ58" s="7"/>
      <c r="GA58" s="7"/>
      <c r="GB58" s="7"/>
      <c r="GC58" s="7"/>
      <c r="GD58" s="7"/>
      <c r="GE58" s="7"/>
      <c r="GF58" s="7"/>
      <c r="GG58" s="7"/>
      <c r="GH58" s="7"/>
      <c r="GI58" s="7"/>
      <c r="GJ58" s="7"/>
      <c r="GK58" s="7"/>
      <c r="GL58" s="7"/>
      <c r="GM58" s="7"/>
      <c r="GN58" s="7"/>
      <c r="GO58" s="7"/>
      <c r="GP58" s="7"/>
      <c r="GQ58" s="7"/>
      <c r="GR58" s="7"/>
      <c r="GS58" s="7"/>
      <c r="GT58" s="7"/>
      <c r="GU58" s="7"/>
      <c r="GV58" s="7"/>
      <c r="GW58" s="7"/>
      <c r="GX58" s="7"/>
      <c r="GY58" s="7"/>
      <c r="GZ58" s="7"/>
      <c r="HA58" s="7"/>
      <c r="HB58" s="7"/>
      <c r="HC58" s="7"/>
      <c r="HD58" s="7"/>
      <c r="HE58" s="7"/>
      <c r="HF58" s="7"/>
      <c r="HG58" s="7"/>
      <c r="HH58" s="7"/>
      <c r="HI58" s="7"/>
    </row>
    <row r="59" spans="1:217">
      <c r="A59" s="23" t="s">
        <v>33</v>
      </c>
      <c r="B59" s="15"/>
      <c r="C59" s="15" t="str">
        <f>'Price guide'!C50</f>
        <v>Average</v>
      </c>
      <c r="D59" s="15"/>
      <c r="E59" s="15"/>
      <c r="F59" s="16"/>
      <c r="G59" s="15"/>
      <c r="H59" s="28">
        <f>'Price guide'!G50</f>
        <v>1.1541666666666668</v>
      </c>
      <c r="I59" s="17"/>
      <c r="J59" s="43"/>
      <c r="K59" s="18"/>
      <c r="L59" s="18"/>
      <c r="M59" s="16"/>
      <c r="N59" s="28">
        <f t="shared" si="0"/>
        <v>1.1541666666666668</v>
      </c>
    </row>
    <row r="60" spans="1:217">
      <c r="A60" s="29" t="s">
        <v>34</v>
      </c>
      <c r="B60" s="19"/>
      <c r="C60" s="19" t="str">
        <f>'Price guide'!C51</f>
        <v>Average</v>
      </c>
      <c r="D60" s="19"/>
      <c r="E60" s="19"/>
      <c r="F60" s="20"/>
      <c r="G60" s="19"/>
      <c r="H60" s="28">
        <f>'Price guide'!G51</f>
        <v>1.1466666666666667</v>
      </c>
      <c r="I60" s="17"/>
      <c r="J60" s="44"/>
      <c r="K60" s="21"/>
      <c r="L60" s="21"/>
      <c r="M60" s="20"/>
      <c r="N60" s="28">
        <f t="shared" si="0"/>
        <v>1.1466666666666667</v>
      </c>
    </row>
    <row r="61" spans="1:217" s="9" customFormat="1">
      <c r="A61" s="23" t="s">
        <v>36</v>
      </c>
      <c r="B61" s="15"/>
      <c r="C61" s="15" t="str">
        <f>'Price guide'!C52</f>
        <v>Briviesca</v>
      </c>
      <c r="D61" s="15"/>
      <c r="E61" s="22"/>
      <c r="F61" s="16"/>
      <c r="G61" s="15"/>
      <c r="H61" s="28">
        <f>'Price guide'!G52</f>
        <v>1.1388429752066116</v>
      </c>
      <c r="I61" s="17"/>
      <c r="J61" s="43"/>
      <c r="K61" s="18"/>
      <c r="L61" s="18"/>
      <c r="M61" s="16"/>
      <c r="N61" s="28">
        <f t="shared" si="0"/>
        <v>1.1388429752066116</v>
      </c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7"/>
      <c r="FU61" s="7"/>
      <c r="FV61" s="7"/>
      <c r="FW61" s="7"/>
      <c r="FX61" s="7"/>
      <c r="FY61" s="7"/>
      <c r="FZ61" s="7"/>
      <c r="GA61" s="7"/>
      <c r="GB61" s="7"/>
      <c r="GC61" s="7"/>
      <c r="GD61" s="7"/>
      <c r="GE61" s="7"/>
      <c r="GF61" s="7"/>
      <c r="GG61" s="7"/>
      <c r="GH61" s="7"/>
      <c r="GI61" s="7"/>
      <c r="GJ61" s="7"/>
      <c r="GK61" s="7"/>
      <c r="GL61" s="7"/>
      <c r="GM61" s="7"/>
      <c r="GN61" s="7"/>
      <c r="GO61" s="7"/>
      <c r="GP61" s="7"/>
      <c r="GQ61" s="7"/>
      <c r="GR61" s="7"/>
      <c r="GS61" s="7"/>
      <c r="GT61" s="7"/>
      <c r="GU61" s="7"/>
      <c r="GV61" s="7"/>
      <c r="GW61" s="7"/>
      <c r="GX61" s="7"/>
      <c r="GY61" s="7"/>
      <c r="GZ61" s="7"/>
      <c r="HA61" s="7"/>
      <c r="HB61" s="7"/>
      <c r="HC61" s="7"/>
      <c r="HD61" s="7"/>
      <c r="HE61" s="7"/>
      <c r="HF61" s="7"/>
      <c r="HG61" s="7"/>
      <c r="HH61" s="7"/>
      <c r="HI61" s="7"/>
    </row>
    <row r="62" spans="1:217">
      <c r="A62" s="29"/>
      <c r="B62" s="19"/>
      <c r="C62" s="19" t="str">
        <f>'Price guide'!C53</f>
        <v>BP La Junquera</v>
      </c>
      <c r="D62" s="19"/>
      <c r="E62" s="19"/>
      <c r="F62" s="20"/>
      <c r="G62" s="19"/>
      <c r="H62" s="28">
        <f>'Price guide'!G53</f>
        <v>1.1289256198347108</v>
      </c>
      <c r="I62" s="17"/>
      <c r="J62" s="44"/>
      <c r="K62" s="21"/>
      <c r="L62" s="21"/>
      <c r="M62" s="20"/>
      <c r="N62" s="28">
        <f t="shared" si="0"/>
        <v>1.1289256198347108</v>
      </c>
    </row>
    <row r="63" spans="1:217" s="9" customFormat="1">
      <c r="A63" s="23"/>
      <c r="B63" s="15"/>
      <c r="C63" s="15" t="str">
        <f>'Price guide'!C54</f>
        <v>IRUN Cepsa</v>
      </c>
      <c r="D63" s="15"/>
      <c r="E63" s="15"/>
      <c r="F63" s="16"/>
      <c r="G63" s="15"/>
      <c r="H63" s="28">
        <f>'Price guide'!G54</f>
        <v>1.0933884297520662</v>
      </c>
      <c r="I63" s="17"/>
      <c r="J63" s="43"/>
      <c r="K63" s="18"/>
      <c r="L63" s="18"/>
      <c r="M63" s="16"/>
      <c r="N63" s="28">
        <f t="shared" si="0"/>
        <v>1.0933884297520662</v>
      </c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  <c r="FR63" s="7"/>
      <c r="FS63" s="7"/>
      <c r="FT63" s="7"/>
      <c r="FU63" s="7"/>
      <c r="FV63" s="7"/>
      <c r="FW63" s="7"/>
      <c r="FX63" s="7"/>
      <c r="FY63" s="7"/>
      <c r="FZ63" s="7"/>
      <c r="GA63" s="7"/>
      <c r="GB63" s="7"/>
      <c r="GC63" s="7"/>
      <c r="GD63" s="7"/>
      <c r="GE63" s="7"/>
      <c r="GF63" s="7"/>
      <c r="GG63" s="7"/>
      <c r="GH63" s="7"/>
      <c r="GI63" s="7"/>
      <c r="GJ63" s="7"/>
      <c r="GK63" s="7"/>
      <c r="GL63" s="7"/>
      <c r="GM63" s="7"/>
      <c r="GN63" s="7"/>
      <c r="GO63" s="7"/>
      <c r="GP63" s="7"/>
      <c r="GQ63" s="7"/>
      <c r="GR63" s="7"/>
      <c r="GS63" s="7"/>
      <c r="GT63" s="7"/>
      <c r="GU63" s="7"/>
      <c r="GV63" s="7"/>
      <c r="GW63" s="7"/>
      <c r="GX63" s="7"/>
      <c r="GY63" s="7"/>
      <c r="GZ63" s="7"/>
      <c r="HA63" s="7"/>
      <c r="HB63" s="7"/>
      <c r="HC63" s="7"/>
      <c r="HD63" s="7"/>
      <c r="HE63" s="7"/>
      <c r="HF63" s="7"/>
      <c r="HG63" s="7"/>
      <c r="HH63" s="7"/>
      <c r="HI63" s="7"/>
    </row>
    <row r="64" spans="1:217">
      <c r="A64" s="29"/>
      <c r="B64" s="19"/>
      <c r="C64" s="19"/>
      <c r="D64" s="19"/>
      <c r="E64" s="19"/>
      <c r="F64" s="20"/>
      <c r="G64" s="19"/>
      <c r="H64" s="28"/>
      <c r="I64" s="17"/>
      <c r="J64" s="44"/>
      <c r="K64" s="21"/>
      <c r="L64" s="21"/>
      <c r="M64" s="20"/>
      <c r="N64" s="28">
        <f t="shared" ref="N64:N70" si="1">H64-J64</f>
        <v>0</v>
      </c>
    </row>
    <row r="65" spans="1:217">
      <c r="A65" s="23"/>
      <c r="B65" s="15"/>
      <c r="C65" s="15"/>
      <c r="D65" s="15"/>
      <c r="E65" s="15"/>
      <c r="F65" s="16"/>
      <c r="G65" s="15"/>
      <c r="H65" s="28"/>
      <c r="I65" s="17"/>
      <c r="J65" s="43"/>
      <c r="K65" s="18"/>
      <c r="L65" s="18"/>
      <c r="M65" s="16"/>
      <c r="N65" s="28">
        <f t="shared" si="1"/>
        <v>0</v>
      </c>
    </row>
    <row r="66" spans="1:217">
      <c r="A66" s="29" t="s">
        <v>40</v>
      </c>
      <c r="B66" s="19"/>
      <c r="C66" s="19" t="str">
        <f>'Price guide'!C55</f>
        <v>list price</v>
      </c>
      <c r="D66" s="19"/>
      <c r="E66" s="50"/>
      <c r="F66" s="20"/>
      <c r="G66" s="19"/>
      <c r="H66" s="28">
        <f>'Price guide'!G55</f>
        <v>1.3102878422583677</v>
      </c>
      <c r="I66" s="17"/>
      <c r="J66" s="44"/>
      <c r="K66" s="21"/>
      <c r="L66" s="21"/>
      <c r="M66" s="20"/>
      <c r="N66" s="28">
        <f t="shared" si="1"/>
        <v>1.3102878422583677</v>
      </c>
    </row>
    <row r="67" spans="1:217">
      <c r="A67" s="23"/>
      <c r="B67" s="15"/>
      <c r="C67" s="15"/>
      <c r="D67" s="15"/>
      <c r="E67" s="22"/>
      <c r="F67" s="16"/>
      <c r="G67" s="15"/>
      <c r="H67" s="28"/>
      <c r="I67" s="17"/>
      <c r="J67" s="43"/>
      <c r="K67" s="18"/>
      <c r="L67" s="18"/>
      <c r="M67" s="16"/>
      <c r="N67" s="28">
        <f t="shared" si="1"/>
        <v>0</v>
      </c>
    </row>
    <row r="68" spans="1:217">
      <c r="A68" s="29"/>
      <c r="B68" s="19"/>
      <c r="C68" s="19"/>
      <c r="D68" s="19"/>
      <c r="E68" s="50"/>
      <c r="F68" s="20"/>
      <c r="G68" s="19"/>
      <c r="H68" s="28"/>
      <c r="I68" s="17"/>
      <c r="J68" s="44"/>
      <c r="K68" s="21"/>
      <c r="L68" s="21"/>
      <c r="M68" s="20"/>
      <c r="N68" s="28">
        <f t="shared" si="1"/>
        <v>0</v>
      </c>
    </row>
    <row r="69" spans="1:217">
      <c r="A69" s="23" t="s">
        <v>72</v>
      </c>
      <c r="B69" s="15"/>
      <c r="C69" s="15" t="str">
        <f>'Price guide'!C56</f>
        <v>Average</v>
      </c>
      <c r="D69" s="15"/>
      <c r="E69" s="22"/>
      <c r="F69" s="16"/>
      <c r="G69" s="15"/>
      <c r="H69" s="28">
        <f>'Price guide'!G56</f>
        <v>1.4381257739387387</v>
      </c>
      <c r="I69" s="17"/>
      <c r="J69" s="43"/>
      <c r="K69" s="18"/>
      <c r="L69" s="18"/>
      <c r="M69" s="16"/>
      <c r="N69" s="28">
        <f t="shared" si="1"/>
        <v>1.4381257739387387</v>
      </c>
    </row>
    <row r="70" spans="1:217">
      <c r="A70" s="29" t="s">
        <v>21</v>
      </c>
      <c r="B70" s="19"/>
      <c r="C70" s="19" t="str">
        <f>'Price guide'!C57</f>
        <v>Lancaster</v>
      </c>
      <c r="D70" s="19"/>
      <c r="E70" s="19"/>
      <c r="F70" s="20"/>
      <c r="G70" s="19"/>
      <c r="H70" s="28">
        <f>'Price guide'!G57</f>
        <v>1.4364327911305332</v>
      </c>
      <c r="I70" s="17"/>
      <c r="J70" s="44"/>
      <c r="K70" s="25"/>
      <c r="L70" s="25"/>
      <c r="M70" s="20"/>
      <c r="N70" s="28">
        <f t="shared" si="1"/>
        <v>1.4364327911305332</v>
      </c>
    </row>
    <row r="71" spans="1:217" s="9" customFormat="1">
      <c r="A71" s="26"/>
      <c r="B71" s="7"/>
      <c r="C71" s="3"/>
      <c r="D71" s="3"/>
      <c r="E71" s="7"/>
      <c r="F71" s="5"/>
      <c r="G71" s="3"/>
      <c r="H71" s="3"/>
      <c r="I71" s="7"/>
      <c r="J71" s="7"/>
      <c r="K71" s="7"/>
      <c r="L71" s="7"/>
      <c r="M71" s="7"/>
      <c r="N71" s="3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</row>
    <row r="72" spans="1:217">
      <c r="H72" s="3"/>
      <c r="I72" s="7"/>
      <c r="J72" s="3"/>
    </row>
    <row r="74" spans="1:217">
      <c r="H74" s="3"/>
      <c r="I74" s="7"/>
      <c r="J74" s="3"/>
    </row>
    <row r="75" spans="1:217">
      <c r="H75" s="3"/>
      <c r="I75" s="7"/>
      <c r="J75" s="3"/>
    </row>
    <row r="76" spans="1:217">
      <c r="A76" s="3"/>
      <c r="B76" s="3"/>
      <c r="F76" s="3"/>
      <c r="H76" s="3"/>
      <c r="I76" s="7"/>
      <c r="J76" s="3"/>
      <c r="L76" s="3"/>
    </row>
    <row r="78" spans="1:217"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</sheetData>
  <mergeCells count="3">
    <mergeCell ref="C1:D1"/>
    <mergeCell ref="F1:H1"/>
    <mergeCell ref="M1:N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11</vt:i4>
      </vt:variant>
      <vt:variant>
        <vt:lpstr>Navngivne områder</vt:lpstr>
      </vt:variant>
      <vt:variant>
        <vt:i4>6</vt:i4>
      </vt:variant>
    </vt:vector>
  </HeadingPairs>
  <TitlesOfParts>
    <vt:vector size="17" baseType="lpstr">
      <vt:lpstr>Price guide</vt:lpstr>
      <vt:lpstr>Denmark</vt:lpstr>
      <vt:lpstr>Ireland</vt:lpstr>
      <vt:lpstr>Baltic_Poland</vt:lpstr>
      <vt:lpstr>Norway</vt:lpstr>
      <vt:lpstr>Sweden</vt:lpstr>
      <vt:lpstr>DK_netcalc</vt:lpstr>
      <vt:lpstr>IE-netcalc</vt:lpstr>
      <vt:lpstr>Balt-PLnet_calc</vt:lpstr>
      <vt:lpstr>NOnet_calc</vt:lpstr>
      <vt:lpstr>SEnet_calc</vt:lpstr>
      <vt:lpstr>baltic</vt:lpstr>
      <vt:lpstr>denmark</vt:lpstr>
      <vt:lpstr>ireland</vt:lpstr>
      <vt:lpstr>norway</vt:lpstr>
      <vt:lpstr>sweden</vt:lpstr>
      <vt:lpstr>'Price guide'!Udskriftstitler</vt:lpstr>
    </vt:vector>
  </TitlesOfParts>
  <Company>Nordtranservices ApS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 Kjer Hansen</dc:creator>
  <cp:lastModifiedBy>jjll¨¨</cp:lastModifiedBy>
  <cp:lastPrinted>2012-09-06T18:39:04Z</cp:lastPrinted>
  <dcterms:created xsi:type="dcterms:W3CDTF">1999-04-07T11:12:19Z</dcterms:created>
  <dcterms:modified xsi:type="dcterms:W3CDTF">2014-02-02T21:18:51Z</dcterms:modified>
</cp:coreProperties>
</file>